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64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БЮДЖЕТА'!$A$9:$Y$9</definedName>
    <definedName name="_xlnm.Print_Titles" localSheetId="0">'БЕЗ УЧЕТА СЧЕТОВ БЮДЖЕТА'!$9:$9</definedName>
    <definedName name="_xlnm.Print_Area" localSheetId="0">'БЕЗ УЧЕТА СЧЕТОВ БЮДЖЕТА'!$A$1:$Y$532</definedName>
  </definedNames>
  <calcPr fullCalcOnLoad="1"/>
</workbook>
</file>

<file path=xl/sharedStrings.xml><?xml version="1.0" encoding="utf-8"?>
<sst xmlns="http://schemas.openxmlformats.org/spreadsheetml/2006/main" count="2115" uniqueCount="419">
  <si>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</si>
  <si>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</si>
  <si>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</si>
  <si>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</si>
  <si>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</si>
  <si>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</si>
  <si>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</si>
  <si>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</si>
  <si>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</si>
  <si>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</si>
  <si>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</si>
  <si>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</si>
  <si>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</si>
  <si>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</si>
  <si>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</si>
  <si>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</si>
  <si>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</si>
  <si>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</si>
  <si>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</si>
  <si>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</si>
  <si>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</si>
  <si>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</si>
  <si>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</si>
  <si>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</si>
  <si>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</si>
  <si>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</si>
  <si>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</si>
  <si>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</si>
  <si>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</si>
  <si>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</si>
  <si>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</si>
  <si>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</si>
  <si>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</si>
  <si>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</si>
  <si>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</si>
  <si>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</si>
  <si>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</si>
  <si>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</si>
  <si>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</si>
  <si>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</si>
  <si>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</si>
  <si>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</si>
  <si>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</si>
  <si>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</si>
  <si>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</si>
  <si>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</si>
  <si>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</si>
  <si>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</si>
  <si>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</si>
  <si>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</si>
  <si>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</si>
  <si>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</si>
  <si>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</si>
  <si>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</si>
  <si>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</si>
  <si>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</si>
  <si>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</si>
  <si>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</si>
  <si>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</si>
  <si>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</si>
  <si>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</si>
  <si>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</si>
  <si>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</si>
  <si>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</si>
  <si>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</si>
  <si>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</si>
  <si>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</si>
  <si>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</si>
  <si>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</si>
  <si>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</si>
  <si>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</si>
  <si>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</si>
  <si>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</si>
  <si>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</si>
  <si>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</si>
  <si>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</si>
  <si>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</si>
  <si>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</si>
  <si>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</si>
  <si>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</si>
  <si>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</si>
  <si>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</si>
  <si>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</si>
  <si>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</si>
  <si>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</si>
  <si>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</si>
  <si>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</si>
  <si>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</si>
  <si>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</si>
  <si>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</si>
  <si>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</si>
  <si>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</si>
  <si>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</si>
  <si>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</si>
  <si>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</si>
  <si>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</si>
  <si>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</si>
  <si>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</si>
  <si>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</si>
  <si>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</si>
  <si>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</si>
  <si>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</si>
  <si>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</si>
  <si>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</si>
  <si>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</si>
  <si>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</si>
  <si>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</si>
  <si>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</si>
  <si>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</si>
  <si>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</si>
  <si>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</si>
  <si>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</si>
  <si>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</si>
  <si>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</si>
  <si>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</si>
  <si>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</si>
  <si>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</si>
  <si>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</si>
  <si>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</si>
  <si>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</si>
  <si>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</si>
  <si>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</si>
  <si>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</si>
  <si>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</si>
  <si>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</si>
  <si>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</si>
  <si>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</si>
  <si>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</si>
  <si>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</si>
  <si>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</si>
  <si>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</si>
  <si>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</si>
  <si>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</si>
  <si>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</si>
  <si>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</si>
  <si>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</si>
  <si>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</si>
  <si>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</si>
  <si>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</si>
  <si>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</si>
  <si>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</si>
  <si>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</si>
  <si>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</si>
  <si>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</si>
  <si>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</si>
  <si>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</si>
  <si>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</si>
  <si>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</si>
  <si>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</si>
  <si>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</si>
  <si>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</si>
  <si>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</si>
  <si>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</si>
  <si>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</si>
  <si>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</si>
  <si>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</si>
  <si>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</si>
  <si>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</si>
  <si>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</si>
  <si>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</si>
  <si>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</si>
  <si>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</si>
  <si>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</si>
  <si>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</si>
  <si>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</si>
  <si>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</si>
  <si>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</si>
  <si>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</si>
  <si>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</si>
  <si>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</si>
  <si>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</si>
  <si>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</si>
  <si>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</si>
  <si>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</si>
  <si>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</si>
  <si>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</si>
  <si>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</si>
  <si>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</si>
  <si>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</si>
  <si>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</si>
  <si>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</si>
  <si>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</si>
  <si>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</si>
  <si>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</si>
  <si>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</si>
  <si>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</si>
  <si>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</si>
  <si>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</si>
  <si>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</si>
  <si>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</si>
  <si>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</si>
  <si>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</si>
  <si>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</si>
  <si>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</si>
  <si>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</si>
  <si>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</si>
  <si>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</si>
  <si>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</si>
  <si>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</si>
  <si>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</si>
  <si>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</si>
  <si>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</si>
  <si>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</si>
  <si>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</si>
  <si>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</si>
  <si>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</si>
  <si>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</si>
  <si>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</si>
  <si>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</si>
  <si>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</si>
  <si>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</si>
  <si>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</si>
  <si>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</si>
  <si>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</si>
  <si>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</si>
  <si>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</si>
  <si>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</si>
  <si>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</si>
  <si>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</si>
  <si>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</si>
  <si>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</si>
  <si>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</si>
  <si>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</si>
  <si>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</si>
  <si>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</si>
  <si>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</si>
  <si>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</si>
  <si>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</si>
  <si>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</si>
  <si>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</si>
  <si>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</si>
  <si>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</si>
  <si>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</si>
  <si>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</si>
  <si>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</si>
  <si>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</si>
  <si>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</si>
  <si>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</si>
  <si>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</si>
  <si>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</si>
  <si>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</si>
  <si>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</si>
  <si>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</si>
  <si>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</si>
  <si>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</si>
  <si>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</si>
  <si>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</si>
  <si>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</si>
  <si>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</si>
  <si>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</si>
  <si>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</si>
  <si>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</si>
  <si>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</si>
  <si>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</si>
  <si>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</si>
  <si>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</si>
  <si>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</si>
  <si>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</si>
  <si>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</si>
  <si>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</si>
  <si>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</si>
  <si>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</si>
  <si>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</si>
  <si>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</si>
  <si>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</si>
  <si>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</si>
  <si>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</si>
  <si>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</si>
  <si>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</si>
  <si>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</si>
  <si>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</si>
  <si>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</si>
  <si>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</si>
  <si>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</si>
  <si>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</si>
  <si>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</si>
  <si>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</si>
  <si>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</si>
  <si>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</si>
  <si>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</si>
  <si>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</si>
  <si>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</si>
  <si>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</si>
  <si>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</si>
  <si>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</si>
  <si>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</si>
  <si>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</si>
  <si>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</si>
  <si>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</si>
  <si>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</si>
  <si>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</si>
  <si>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</si>
  <si>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</si>
  <si>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</si>
  <si>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</si>
  <si>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</si>
  <si>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</si>
  <si>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</si>
  <si>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</si>
  <si>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</si>
  <si>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</si>
  <si>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</si>
  <si>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</si>
  <si>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</si>
  <si>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</si>
  <si>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</si>
  <si>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</si>
  <si>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</si>
  <si>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</si>
  <si>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</si>
  <si>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</si>
  <si>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</si>
  <si>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</si>
  <si>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</si>
  <si>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</si>
  <si>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</si>
  <si>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</si>
  <si>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</si>
  <si>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</si>
  <si>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</si>
  <si>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</si>
  <si>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</si>
  <si>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</si>
  <si>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</si>
  <si>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</si>
  <si>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</si>
  <si>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</si>
  <si>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</si>
  <si>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</si>
  <si>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</si>
  <si>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</si>
  <si>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</si>
  <si>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</si>
  <si>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</si>
  <si>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</si>
  <si>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</si>
  <si>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</si>
  <si>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</si>
  <si>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</si>
  <si>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</si>
  <si>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</si>
  <si>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</si>
  <si>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</si>
  <si>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</si>
  <si>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</si>
  <si>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</si>
  <si>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</si>
  <si>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</si>
  <si>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</si>
  <si>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</si>
  <si>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</si>
  <si>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</si>
  <si>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</si>
  <si>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</si>
  <si>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</si>
  <si>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</si>
  <si>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</si>
  <si>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</si>
  <si>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</si>
  <si>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</si>
  <si>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</si>
  <si>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</si>
  <si>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</si>
  <si>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</si>
  <si>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</si>
  <si>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</si>
  <si>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</si>
  <si>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</si>
  <si>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</si>
  <si>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</si>
  <si>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</si>
  <si>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</si>
  <si>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</si>
  <si>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</si>
  <si>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</si>
  <si>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</si>
  <si>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</si>
  <si>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</si>
  <si>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</si>
  <si>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</si>
  <si>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</si>
  <si>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</si>
  <si>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</si>
  <si>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</si>
  <si>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</si>
  <si>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</si>
  <si>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</si>
  <si>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</si>
  <si>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</si>
  <si>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</si>
  <si>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МП"Доступная среда для инвалидов ММР"</t>
  </si>
  <si>
    <t>0500001610</t>
  </si>
  <si>
    <t>Мероприятия районных бюджетных муниципальных учреждений по созданию доступной среды для инвалидов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</si>
  <si>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</si>
  <si>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</si>
  <si>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2200092180</t>
  </si>
  <si>
    <t>08000R0645</t>
  </si>
  <si>
    <t>Выплата молодым специалистам муниципальных образовательных учреждений</t>
  </si>
  <si>
    <t>321</t>
  </si>
  <si>
    <t>Выплаты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</si>
  <si>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</si>
  <si>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</si>
  <si>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</si>
  <si>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</si>
  <si>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1620051470</t>
  </si>
  <si>
    <t>Выплата денежного поощрения лучшим муниципальным учреждениям культуры</t>
  </si>
  <si>
    <t>1620051480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</si>
  <si>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</si>
  <si>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</si>
  <si>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</si>
  <si>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</si>
  <si>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>9990053910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</si>
  <si>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</si>
  <si>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Исполнено</t>
  </si>
  <si>
    <t>% Исполнения</t>
  </si>
  <si>
    <t>06301R0200</t>
  </si>
  <si>
    <t>Резервный фонд администрации Михайловского муниципального района</t>
  </si>
  <si>
    <t>Приложение 2 к решению Думы</t>
  </si>
  <si>
    <t>№ 102 от 25.08.2016г.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</si>
</sst>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43" fontId="4" fillId="40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 shrinkToFit="1"/>
    </xf>
    <xf numFmtId="49" fontId="2" fillId="39" borderId="0" xfId="0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32"/>
  <sheetViews>
    <sheetView showGridLines="0" tabSelected="1" zoomScalePageLayoutView="0" workbookViewId="0" topLeftCell="A1">
      <selection activeCell="C4" sqref="C4:V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2.875" style="105" customWidth="1"/>
    <col min="25" max="25" width="9.75390625" style="2" bestFit="1" customWidth="1"/>
    <col min="26" max="16384" width="9.125" style="2" customWidth="1"/>
  </cols>
  <sheetData>
    <row r="2" spans="2:23" ht="18.75">
      <c r="B2" s="116" t="s">
        <v>417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23" ht="18.75">
      <c r="B3" s="117" t="s">
        <v>91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2:22" ht="18.75">
      <c r="B4" s="25" t="s">
        <v>90</v>
      </c>
      <c r="C4" s="116" t="s">
        <v>418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6" spans="1:22" ht="30.75" customHeight="1">
      <c r="A6" s="111" t="s">
        <v>47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spans="1:22" ht="57" customHeight="1">
      <c r="A7" s="115" t="s">
        <v>262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ht="15.75">
      <c r="A8" s="114" t="s">
        <v>65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5" ht="4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X9" s="106" t="s">
        <v>413</v>
      </c>
      <c r="Y9" s="102" t="s">
        <v>414</v>
      </c>
    </row>
    <row r="10" spans="1:25" ht="18.75" customHeight="1" outlineLevel="2">
      <c r="A10" s="16" t="s">
        <v>61</v>
      </c>
      <c r="B10" s="17" t="s">
        <v>60</v>
      </c>
      <c r="C10" s="17" t="s">
        <v>271</v>
      </c>
      <c r="D10" s="17" t="s">
        <v>5</v>
      </c>
      <c r="E10" s="17"/>
      <c r="F10" s="82">
        <f>F11+F19+F48+F68+F85+F90+F62+F79</f>
        <v>76675.53888</v>
      </c>
      <c r="G10" s="18" t="e">
        <f>G11+G19+G48+#REF!+G68+#REF!+G85+G90+#REF!</f>
        <v>#REF!</v>
      </c>
      <c r="H10" s="18" t="e">
        <f>H11+H19+H48+#REF!+H68+#REF!+H85+H90+#REF!</f>
        <v>#REF!</v>
      </c>
      <c r="I10" s="18" t="e">
        <f>I11+I19+I48+#REF!+I68+#REF!+I85+I90+#REF!</f>
        <v>#REF!</v>
      </c>
      <c r="J10" s="18" t="e">
        <f>J11+J19+J48+#REF!+J68+#REF!+J85+J90+#REF!</f>
        <v>#REF!</v>
      </c>
      <c r="K10" s="18" t="e">
        <f>K11+K19+K48+#REF!+K68+#REF!+K85+K90+#REF!</f>
        <v>#REF!</v>
      </c>
      <c r="L10" s="18" t="e">
        <f>L11+L19+L48+#REF!+L68+#REF!+L85+L90+#REF!</f>
        <v>#REF!</v>
      </c>
      <c r="M10" s="18" t="e">
        <f>M11+M19+M48+#REF!+M68+#REF!+M85+M90+#REF!</f>
        <v>#REF!</v>
      </c>
      <c r="N10" s="18" t="e">
        <f>N11+N19+N48+#REF!+N68+#REF!+N85+N90+#REF!</f>
        <v>#REF!</v>
      </c>
      <c r="O10" s="18" t="e">
        <f>O11+O19+O48+#REF!+O68+#REF!+O85+O90+#REF!</f>
        <v>#REF!</v>
      </c>
      <c r="P10" s="18" t="e">
        <f>P11+P19+P48+#REF!+P68+#REF!+P85+P90+#REF!</f>
        <v>#REF!</v>
      </c>
      <c r="Q10" s="18" t="e">
        <f>Q11+Q19+Q48+#REF!+Q68+#REF!+Q85+Q90+#REF!</f>
        <v>#REF!</v>
      </c>
      <c r="R10" s="18" t="e">
        <f>R11+R19+R48+#REF!+R68+#REF!+R85+R90+#REF!</f>
        <v>#REF!</v>
      </c>
      <c r="S10" s="18" t="e">
        <f>S11+S19+S48+#REF!+S68+#REF!+S85+S90+#REF!</f>
        <v>#REF!</v>
      </c>
      <c r="T10" s="18" t="e">
        <f>T11+T19+T48+#REF!+T68+#REF!+T85+T90+#REF!</f>
        <v>#REF!</v>
      </c>
      <c r="U10" s="18" t="e">
        <f>U11+U19+U48+#REF!+U68+#REF!+U85+U90+#REF!</f>
        <v>#REF!</v>
      </c>
      <c r="V10" s="18" t="e">
        <f>V11+V19+V48+#REF!+V68+#REF!+V85+V90+#REF!</f>
        <v>#REF!</v>
      </c>
      <c r="X10" s="82">
        <f>X11+X19+X48+X68+X85+X90+X62+X79</f>
        <v>32620.266709999996</v>
      </c>
      <c r="Y10" s="103">
        <f>X10/F10*100</f>
        <v>42.54325067222794</v>
      </c>
    </row>
    <row r="11" spans="1:25" s="32" customFormat="1" ht="33" customHeight="1" outlineLevel="3">
      <c r="A11" s="28" t="s">
        <v>26</v>
      </c>
      <c r="B11" s="30" t="s">
        <v>6</v>
      </c>
      <c r="C11" s="30" t="s">
        <v>271</v>
      </c>
      <c r="D11" s="30" t="s">
        <v>5</v>
      </c>
      <c r="E11" s="30"/>
      <c r="F11" s="31">
        <f>F12</f>
        <v>1775.5230000000001</v>
      </c>
      <c r="G11" s="31">
        <f aca="true" t="shared" si="0" ref="G11:V11">G12</f>
        <v>1204.8</v>
      </c>
      <c r="H11" s="31">
        <f t="shared" si="0"/>
        <v>1204.8</v>
      </c>
      <c r="I11" s="31">
        <f t="shared" si="0"/>
        <v>1204.8</v>
      </c>
      <c r="J11" s="31">
        <f t="shared" si="0"/>
        <v>1204.8</v>
      </c>
      <c r="K11" s="31">
        <f t="shared" si="0"/>
        <v>1204.8</v>
      </c>
      <c r="L11" s="31">
        <f t="shared" si="0"/>
        <v>1204.8</v>
      </c>
      <c r="M11" s="31">
        <f t="shared" si="0"/>
        <v>1204.8</v>
      </c>
      <c r="N11" s="31">
        <f t="shared" si="0"/>
        <v>1204.8</v>
      </c>
      <c r="O11" s="31">
        <f t="shared" si="0"/>
        <v>1204.8</v>
      </c>
      <c r="P11" s="31">
        <f t="shared" si="0"/>
        <v>1204.8</v>
      </c>
      <c r="Q11" s="31">
        <f t="shared" si="0"/>
        <v>1204.8</v>
      </c>
      <c r="R11" s="31">
        <f t="shared" si="0"/>
        <v>1204.8</v>
      </c>
      <c r="S11" s="31">
        <f t="shared" si="0"/>
        <v>1204.8</v>
      </c>
      <c r="T11" s="31">
        <f t="shared" si="0"/>
        <v>1204.8</v>
      </c>
      <c r="U11" s="31">
        <f t="shared" si="0"/>
        <v>1204.8</v>
      </c>
      <c r="V11" s="31">
        <f t="shared" si="0"/>
        <v>1204.8</v>
      </c>
      <c r="X11" s="31">
        <f>X12</f>
        <v>808.7279800000001</v>
      </c>
      <c r="Y11" s="103">
        <f aca="true" t="shared" si="1" ref="Y11:Y73">X11/F11*100</f>
        <v>45.54871888452023</v>
      </c>
    </row>
    <row r="12" spans="1:25" ht="34.5" customHeight="1" outlineLevel="3">
      <c r="A12" s="22" t="s">
        <v>139</v>
      </c>
      <c r="B12" s="12" t="s">
        <v>6</v>
      </c>
      <c r="C12" s="12" t="s">
        <v>272</v>
      </c>
      <c r="D12" s="12" t="s">
        <v>5</v>
      </c>
      <c r="E12" s="12"/>
      <c r="F12" s="13">
        <f>F13</f>
        <v>1775.5230000000001</v>
      </c>
      <c r="G12" s="13">
        <f aca="true" t="shared" si="2" ref="G12:V12">G14</f>
        <v>1204.8</v>
      </c>
      <c r="H12" s="13">
        <f t="shared" si="2"/>
        <v>1204.8</v>
      </c>
      <c r="I12" s="13">
        <f t="shared" si="2"/>
        <v>1204.8</v>
      </c>
      <c r="J12" s="13">
        <f t="shared" si="2"/>
        <v>1204.8</v>
      </c>
      <c r="K12" s="13">
        <f t="shared" si="2"/>
        <v>1204.8</v>
      </c>
      <c r="L12" s="13">
        <f t="shared" si="2"/>
        <v>1204.8</v>
      </c>
      <c r="M12" s="13">
        <f t="shared" si="2"/>
        <v>1204.8</v>
      </c>
      <c r="N12" s="13">
        <f t="shared" si="2"/>
        <v>1204.8</v>
      </c>
      <c r="O12" s="13">
        <f t="shared" si="2"/>
        <v>1204.8</v>
      </c>
      <c r="P12" s="13">
        <f t="shared" si="2"/>
        <v>1204.8</v>
      </c>
      <c r="Q12" s="13">
        <f t="shared" si="2"/>
        <v>1204.8</v>
      </c>
      <c r="R12" s="13">
        <f t="shared" si="2"/>
        <v>1204.8</v>
      </c>
      <c r="S12" s="13">
        <f t="shared" si="2"/>
        <v>1204.8</v>
      </c>
      <c r="T12" s="13">
        <f t="shared" si="2"/>
        <v>1204.8</v>
      </c>
      <c r="U12" s="13">
        <f t="shared" si="2"/>
        <v>1204.8</v>
      </c>
      <c r="V12" s="13">
        <f t="shared" si="2"/>
        <v>1204.8</v>
      </c>
      <c r="X12" s="13">
        <f>X13</f>
        <v>808.7279800000001</v>
      </c>
      <c r="Y12" s="103">
        <f t="shared" si="1"/>
        <v>45.54871888452023</v>
      </c>
    </row>
    <row r="13" spans="1:25" ht="35.25" customHeight="1" outlineLevel="3">
      <c r="A13" s="22" t="s">
        <v>141</v>
      </c>
      <c r="B13" s="12" t="s">
        <v>6</v>
      </c>
      <c r="C13" s="12" t="s">
        <v>273</v>
      </c>
      <c r="D13" s="12" t="s">
        <v>5</v>
      </c>
      <c r="E13" s="12"/>
      <c r="F13" s="13">
        <f>F14</f>
        <v>1775.5230000000001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X13" s="13">
        <f>X14</f>
        <v>808.7279800000001</v>
      </c>
      <c r="Y13" s="103">
        <f t="shared" si="1"/>
        <v>45.54871888452023</v>
      </c>
    </row>
    <row r="14" spans="1:25" ht="15.75" outlineLevel="4">
      <c r="A14" s="51" t="s">
        <v>140</v>
      </c>
      <c r="B14" s="19" t="s">
        <v>6</v>
      </c>
      <c r="C14" s="19" t="s">
        <v>274</v>
      </c>
      <c r="D14" s="19" t="s">
        <v>5</v>
      </c>
      <c r="E14" s="19"/>
      <c r="F14" s="20">
        <f>F15</f>
        <v>1775.5230000000001</v>
      </c>
      <c r="G14" s="7">
        <f aca="true" t="shared" si="3" ref="G14:V14">G16</f>
        <v>1204.8</v>
      </c>
      <c r="H14" s="7">
        <f t="shared" si="3"/>
        <v>1204.8</v>
      </c>
      <c r="I14" s="7">
        <f t="shared" si="3"/>
        <v>1204.8</v>
      </c>
      <c r="J14" s="7">
        <f t="shared" si="3"/>
        <v>1204.8</v>
      </c>
      <c r="K14" s="7">
        <f t="shared" si="3"/>
        <v>1204.8</v>
      </c>
      <c r="L14" s="7">
        <f t="shared" si="3"/>
        <v>1204.8</v>
      </c>
      <c r="M14" s="7">
        <f t="shared" si="3"/>
        <v>1204.8</v>
      </c>
      <c r="N14" s="7">
        <f t="shared" si="3"/>
        <v>1204.8</v>
      </c>
      <c r="O14" s="7">
        <f t="shared" si="3"/>
        <v>1204.8</v>
      </c>
      <c r="P14" s="7">
        <f t="shared" si="3"/>
        <v>1204.8</v>
      </c>
      <c r="Q14" s="7">
        <f t="shared" si="3"/>
        <v>1204.8</v>
      </c>
      <c r="R14" s="7">
        <f t="shared" si="3"/>
        <v>1204.8</v>
      </c>
      <c r="S14" s="7">
        <f t="shared" si="3"/>
        <v>1204.8</v>
      </c>
      <c r="T14" s="7">
        <f t="shared" si="3"/>
        <v>1204.8</v>
      </c>
      <c r="U14" s="7">
        <f t="shared" si="3"/>
        <v>1204.8</v>
      </c>
      <c r="V14" s="7">
        <f t="shared" si="3"/>
        <v>1204.8</v>
      </c>
      <c r="X14" s="20">
        <f>X15</f>
        <v>808.7279800000001</v>
      </c>
      <c r="Y14" s="103">
        <f t="shared" si="1"/>
        <v>45.54871888452023</v>
      </c>
    </row>
    <row r="15" spans="1:25" ht="31.5" outlineLevel="4">
      <c r="A15" s="5" t="s">
        <v>95</v>
      </c>
      <c r="B15" s="6" t="s">
        <v>6</v>
      </c>
      <c r="C15" s="6" t="s">
        <v>274</v>
      </c>
      <c r="D15" s="6" t="s">
        <v>94</v>
      </c>
      <c r="E15" s="6"/>
      <c r="F15" s="7">
        <f>F16+F17+F18</f>
        <v>1775.5230000000001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X15" s="7">
        <f>X16+X17+X18</f>
        <v>808.7279800000001</v>
      </c>
      <c r="Y15" s="103">
        <f t="shared" si="1"/>
        <v>45.54871888452023</v>
      </c>
    </row>
    <row r="16" spans="1:25" ht="17.25" customHeight="1" outlineLevel="5">
      <c r="A16" s="48" t="s">
        <v>264</v>
      </c>
      <c r="B16" s="49" t="s">
        <v>6</v>
      </c>
      <c r="C16" s="49" t="s">
        <v>274</v>
      </c>
      <c r="D16" s="49" t="s">
        <v>92</v>
      </c>
      <c r="E16" s="49"/>
      <c r="F16" s="50">
        <v>1523.3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  <c r="X16" s="107">
        <v>680.76165</v>
      </c>
      <c r="Y16" s="103">
        <f t="shared" si="1"/>
        <v>44.68992647541522</v>
      </c>
    </row>
    <row r="17" spans="1:25" ht="34.5" customHeight="1" outlineLevel="5">
      <c r="A17" s="48" t="s">
        <v>269</v>
      </c>
      <c r="B17" s="49" t="s">
        <v>6</v>
      </c>
      <c r="C17" s="49" t="s">
        <v>274</v>
      </c>
      <c r="D17" s="49" t="s">
        <v>93</v>
      </c>
      <c r="E17" s="49"/>
      <c r="F17" s="50">
        <v>2.863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X17" s="107">
        <v>1.86296</v>
      </c>
      <c r="Y17" s="103">
        <f t="shared" si="1"/>
        <v>65.07020607754103</v>
      </c>
    </row>
    <row r="18" spans="1:25" ht="50.25" customHeight="1" outlineLevel="5">
      <c r="A18" s="48" t="s">
        <v>265</v>
      </c>
      <c r="B18" s="49" t="s">
        <v>6</v>
      </c>
      <c r="C18" s="49" t="s">
        <v>274</v>
      </c>
      <c r="D18" s="49" t="s">
        <v>266</v>
      </c>
      <c r="E18" s="49"/>
      <c r="F18" s="50">
        <v>249.36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107">
        <v>126.10337</v>
      </c>
      <c r="Y18" s="103">
        <f t="shared" si="1"/>
        <v>50.57080927173564</v>
      </c>
    </row>
    <row r="19" spans="1:25" ht="47.25" customHeight="1" outlineLevel="6">
      <c r="A19" s="8" t="s">
        <v>27</v>
      </c>
      <c r="B19" s="9" t="s">
        <v>19</v>
      </c>
      <c r="C19" s="9" t="s">
        <v>271</v>
      </c>
      <c r="D19" s="9" t="s">
        <v>5</v>
      </c>
      <c r="E19" s="9"/>
      <c r="F19" s="83">
        <f>F20</f>
        <v>3266.1299999999997</v>
      </c>
      <c r="G19" s="10">
        <f aca="true" t="shared" si="4" ref="G19:V19">G20</f>
        <v>3842.2</v>
      </c>
      <c r="H19" s="10">
        <f t="shared" si="4"/>
        <v>3842.2</v>
      </c>
      <c r="I19" s="10">
        <f t="shared" si="4"/>
        <v>3842.2</v>
      </c>
      <c r="J19" s="10">
        <f t="shared" si="4"/>
        <v>3842.2</v>
      </c>
      <c r="K19" s="10">
        <f t="shared" si="4"/>
        <v>3842.2</v>
      </c>
      <c r="L19" s="10">
        <f t="shared" si="4"/>
        <v>3842.2</v>
      </c>
      <c r="M19" s="10">
        <f t="shared" si="4"/>
        <v>3842.2</v>
      </c>
      <c r="N19" s="10">
        <f t="shared" si="4"/>
        <v>3842.2</v>
      </c>
      <c r="O19" s="10">
        <f t="shared" si="4"/>
        <v>3842.2</v>
      </c>
      <c r="P19" s="10">
        <f t="shared" si="4"/>
        <v>3842.2</v>
      </c>
      <c r="Q19" s="10">
        <f t="shared" si="4"/>
        <v>3842.2</v>
      </c>
      <c r="R19" s="10">
        <f t="shared" si="4"/>
        <v>3842.2</v>
      </c>
      <c r="S19" s="10">
        <f t="shared" si="4"/>
        <v>3842.2</v>
      </c>
      <c r="T19" s="10">
        <f t="shared" si="4"/>
        <v>3842.2</v>
      </c>
      <c r="U19" s="10">
        <f t="shared" si="4"/>
        <v>3842.2</v>
      </c>
      <c r="V19" s="10">
        <f t="shared" si="4"/>
        <v>3842.2</v>
      </c>
      <c r="X19" s="83">
        <f>X20</f>
        <v>1395.03171</v>
      </c>
      <c r="Y19" s="103">
        <f t="shared" si="1"/>
        <v>42.71206932975724</v>
      </c>
    </row>
    <row r="20" spans="1:25" s="29" customFormat="1" ht="33" customHeight="1" outlineLevel="6">
      <c r="A20" s="22" t="s">
        <v>139</v>
      </c>
      <c r="B20" s="12" t="s">
        <v>19</v>
      </c>
      <c r="C20" s="12" t="s">
        <v>272</v>
      </c>
      <c r="D20" s="12" t="s">
        <v>5</v>
      </c>
      <c r="E20" s="12"/>
      <c r="F20" s="89">
        <f>F21</f>
        <v>3266.1299999999997</v>
      </c>
      <c r="G20" s="13">
        <f aca="true" t="shared" si="5" ref="G20:V20">G22+G33+G38</f>
        <v>3842.2</v>
      </c>
      <c r="H20" s="13">
        <f t="shared" si="5"/>
        <v>3842.2</v>
      </c>
      <c r="I20" s="13">
        <f t="shared" si="5"/>
        <v>3842.2</v>
      </c>
      <c r="J20" s="13">
        <f t="shared" si="5"/>
        <v>3842.2</v>
      </c>
      <c r="K20" s="13">
        <f t="shared" si="5"/>
        <v>3842.2</v>
      </c>
      <c r="L20" s="13">
        <f t="shared" si="5"/>
        <v>3842.2</v>
      </c>
      <c r="M20" s="13">
        <f t="shared" si="5"/>
        <v>3842.2</v>
      </c>
      <c r="N20" s="13">
        <f t="shared" si="5"/>
        <v>3842.2</v>
      </c>
      <c r="O20" s="13">
        <f t="shared" si="5"/>
        <v>3842.2</v>
      </c>
      <c r="P20" s="13">
        <f t="shared" si="5"/>
        <v>3842.2</v>
      </c>
      <c r="Q20" s="13">
        <f t="shared" si="5"/>
        <v>3842.2</v>
      </c>
      <c r="R20" s="13">
        <f t="shared" si="5"/>
        <v>3842.2</v>
      </c>
      <c r="S20" s="13">
        <f t="shared" si="5"/>
        <v>3842.2</v>
      </c>
      <c r="T20" s="13">
        <f t="shared" si="5"/>
        <v>3842.2</v>
      </c>
      <c r="U20" s="13">
        <f t="shared" si="5"/>
        <v>3842.2</v>
      </c>
      <c r="V20" s="13">
        <f t="shared" si="5"/>
        <v>3842.2</v>
      </c>
      <c r="X20" s="89">
        <f>X21</f>
        <v>1395.03171</v>
      </c>
      <c r="Y20" s="103">
        <f t="shared" si="1"/>
        <v>42.71206932975724</v>
      </c>
    </row>
    <row r="21" spans="1:25" s="29" customFormat="1" ht="36" customHeight="1" outlineLevel="6">
      <c r="A21" s="22" t="s">
        <v>141</v>
      </c>
      <c r="B21" s="12" t="s">
        <v>19</v>
      </c>
      <c r="C21" s="12" t="s">
        <v>273</v>
      </c>
      <c r="D21" s="12" t="s">
        <v>5</v>
      </c>
      <c r="E21" s="12"/>
      <c r="F21" s="89">
        <f>F22+F33+F38+F46</f>
        <v>3266.1299999999997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X21" s="89">
        <f>X22+X33+X38+X46</f>
        <v>1395.03171</v>
      </c>
      <c r="Y21" s="103">
        <f t="shared" si="1"/>
        <v>42.71206932975724</v>
      </c>
    </row>
    <row r="22" spans="1:25" s="29" customFormat="1" ht="47.25" outlineLevel="6">
      <c r="A22" s="52" t="s">
        <v>208</v>
      </c>
      <c r="B22" s="19" t="s">
        <v>19</v>
      </c>
      <c r="C22" s="19" t="s">
        <v>275</v>
      </c>
      <c r="D22" s="19" t="s">
        <v>5</v>
      </c>
      <c r="E22" s="19"/>
      <c r="F22" s="85">
        <f>F23+F27+F30</f>
        <v>1809</v>
      </c>
      <c r="G22" s="7">
        <f aca="true" t="shared" si="6" ref="G22:V22">G25</f>
        <v>2414.5</v>
      </c>
      <c r="H22" s="7">
        <f t="shared" si="6"/>
        <v>2414.5</v>
      </c>
      <c r="I22" s="7">
        <f t="shared" si="6"/>
        <v>2414.5</v>
      </c>
      <c r="J22" s="7">
        <f t="shared" si="6"/>
        <v>2414.5</v>
      </c>
      <c r="K22" s="7">
        <f t="shared" si="6"/>
        <v>2414.5</v>
      </c>
      <c r="L22" s="7">
        <f t="shared" si="6"/>
        <v>2414.5</v>
      </c>
      <c r="M22" s="7">
        <f t="shared" si="6"/>
        <v>2414.5</v>
      </c>
      <c r="N22" s="7">
        <f t="shared" si="6"/>
        <v>2414.5</v>
      </c>
      <c r="O22" s="7">
        <f t="shared" si="6"/>
        <v>2414.5</v>
      </c>
      <c r="P22" s="7">
        <f t="shared" si="6"/>
        <v>2414.5</v>
      </c>
      <c r="Q22" s="7">
        <f t="shared" si="6"/>
        <v>2414.5</v>
      </c>
      <c r="R22" s="7">
        <f t="shared" si="6"/>
        <v>2414.5</v>
      </c>
      <c r="S22" s="7">
        <f t="shared" si="6"/>
        <v>2414.5</v>
      </c>
      <c r="T22" s="7">
        <f t="shared" si="6"/>
        <v>2414.5</v>
      </c>
      <c r="U22" s="7">
        <f t="shared" si="6"/>
        <v>2414.5</v>
      </c>
      <c r="V22" s="7">
        <f t="shared" si="6"/>
        <v>2414.5</v>
      </c>
      <c r="X22" s="85">
        <f>X23+X27+X30</f>
        <v>774.5437499999999</v>
      </c>
      <c r="Y22" s="103">
        <f t="shared" si="1"/>
        <v>42.816127694859034</v>
      </c>
    </row>
    <row r="23" spans="1:25" s="29" customFormat="1" ht="31.5" outlineLevel="6">
      <c r="A23" s="5" t="s">
        <v>95</v>
      </c>
      <c r="B23" s="6" t="s">
        <v>19</v>
      </c>
      <c r="C23" s="6" t="s">
        <v>275</v>
      </c>
      <c r="D23" s="6" t="s">
        <v>94</v>
      </c>
      <c r="E23" s="6"/>
      <c r="F23" s="86">
        <f>F24+F25+F26</f>
        <v>1732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86">
        <f>X24+X25+X26</f>
        <v>767.9441099999999</v>
      </c>
      <c r="Y23" s="103">
        <f t="shared" si="1"/>
        <v>44.33857448036951</v>
      </c>
    </row>
    <row r="24" spans="1:25" s="29" customFormat="1" ht="31.5" outlineLevel="6">
      <c r="A24" s="48" t="s">
        <v>264</v>
      </c>
      <c r="B24" s="49" t="s">
        <v>19</v>
      </c>
      <c r="C24" s="49" t="s">
        <v>275</v>
      </c>
      <c r="D24" s="49" t="s">
        <v>92</v>
      </c>
      <c r="E24" s="49"/>
      <c r="F24" s="87">
        <v>1300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108">
        <v>579.26658</v>
      </c>
      <c r="Y24" s="103">
        <f t="shared" si="1"/>
        <v>44.55896769230769</v>
      </c>
    </row>
    <row r="25" spans="1:25" s="29" customFormat="1" ht="31.5" outlineLevel="6">
      <c r="A25" s="48" t="s">
        <v>269</v>
      </c>
      <c r="B25" s="49" t="s">
        <v>19</v>
      </c>
      <c r="C25" s="49" t="s">
        <v>275</v>
      </c>
      <c r="D25" s="49" t="s">
        <v>93</v>
      </c>
      <c r="E25" s="49"/>
      <c r="F25" s="87">
        <v>5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  <c r="X25" s="108">
        <v>0</v>
      </c>
      <c r="Y25" s="103">
        <f t="shared" si="1"/>
        <v>0</v>
      </c>
    </row>
    <row r="26" spans="1:25" s="29" customFormat="1" ht="47.25" outlineLevel="6">
      <c r="A26" s="48" t="s">
        <v>265</v>
      </c>
      <c r="B26" s="49" t="s">
        <v>19</v>
      </c>
      <c r="C26" s="49" t="s">
        <v>275</v>
      </c>
      <c r="D26" s="49" t="s">
        <v>266</v>
      </c>
      <c r="E26" s="49"/>
      <c r="F26" s="87">
        <v>427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108">
        <v>188.67753</v>
      </c>
      <c r="Y26" s="103">
        <f t="shared" si="1"/>
        <v>44.18677517564403</v>
      </c>
    </row>
    <row r="27" spans="1:25" s="29" customFormat="1" ht="20.25" customHeight="1" outlineLevel="6">
      <c r="A27" s="5" t="s">
        <v>96</v>
      </c>
      <c r="B27" s="6" t="s">
        <v>19</v>
      </c>
      <c r="C27" s="6" t="s">
        <v>275</v>
      </c>
      <c r="D27" s="6" t="s">
        <v>97</v>
      </c>
      <c r="E27" s="6"/>
      <c r="F27" s="86">
        <f>F28+F29</f>
        <v>70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6">
        <f>X28+X29</f>
        <v>5</v>
      </c>
      <c r="Y27" s="103">
        <f t="shared" si="1"/>
        <v>7.142857142857142</v>
      </c>
    </row>
    <row r="28" spans="1:25" s="29" customFormat="1" ht="31.5" outlineLevel="6">
      <c r="A28" s="48" t="s">
        <v>98</v>
      </c>
      <c r="B28" s="49" t="s">
        <v>19</v>
      </c>
      <c r="C28" s="49" t="s">
        <v>275</v>
      </c>
      <c r="D28" s="49" t="s">
        <v>99</v>
      </c>
      <c r="E28" s="49"/>
      <c r="F28" s="87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108">
        <v>0</v>
      </c>
      <c r="Y28" s="103">
        <v>0</v>
      </c>
    </row>
    <row r="29" spans="1:25" s="29" customFormat="1" ht="31.5" outlineLevel="6">
      <c r="A29" s="48" t="s">
        <v>100</v>
      </c>
      <c r="B29" s="49" t="s">
        <v>19</v>
      </c>
      <c r="C29" s="49" t="s">
        <v>275</v>
      </c>
      <c r="D29" s="49" t="s">
        <v>101</v>
      </c>
      <c r="E29" s="49"/>
      <c r="F29" s="87">
        <v>70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108">
        <v>5</v>
      </c>
      <c r="Y29" s="103">
        <f t="shared" si="1"/>
        <v>7.142857142857142</v>
      </c>
    </row>
    <row r="30" spans="1:25" s="29" customFormat="1" ht="15.75" outlineLevel="6">
      <c r="A30" s="5" t="s">
        <v>102</v>
      </c>
      <c r="B30" s="6" t="s">
        <v>19</v>
      </c>
      <c r="C30" s="6" t="s">
        <v>275</v>
      </c>
      <c r="D30" s="6" t="s">
        <v>103</v>
      </c>
      <c r="E30" s="6"/>
      <c r="F30" s="86">
        <f>F31+F32</f>
        <v>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6">
        <f>X31+X32</f>
        <v>1.59964</v>
      </c>
      <c r="Y30" s="103">
        <f t="shared" si="1"/>
        <v>22.852</v>
      </c>
    </row>
    <row r="31" spans="1:25" s="29" customFormat="1" ht="21.75" customHeight="1" outlineLevel="6">
      <c r="A31" s="48" t="s">
        <v>104</v>
      </c>
      <c r="B31" s="49" t="s">
        <v>19</v>
      </c>
      <c r="C31" s="49" t="s">
        <v>275</v>
      </c>
      <c r="D31" s="49" t="s">
        <v>106</v>
      </c>
      <c r="E31" s="49"/>
      <c r="F31" s="87">
        <v>2.3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108">
        <v>0</v>
      </c>
      <c r="Y31" s="103">
        <f t="shared" si="1"/>
        <v>0</v>
      </c>
    </row>
    <row r="32" spans="1:25" s="29" customFormat="1" ht="15.75" outlineLevel="6">
      <c r="A32" s="48" t="s">
        <v>105</v>
      </c>
      <c r="B32" s="49" t="s">
        <v>19</v>
      </c>
      <c r="C32" s="49" t="s">
        <v>275</v>
      </c>
      <c r="D32" s="49" t="s">
        <v>107</v>
      </c>
      <c r="E32" s="49"/>
      <c r="F32" s="87">
        <v>4.7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108">
        <v>1.59964</v>
      </c>
      <c r="Y32" s="103">
        <f t="shared" si="1"/>
        <v>34.034893617021275</v>
      </c>
    </row>
    <row r="33" spans="1:25" ht="32.25" customHeight="1" outlineLevel="6">
      <c r="A33" s="51" t="s">
        <v>142</v>
      </c>
      <c r="B33" s="19" t="s">
        <v>19</v>
      </c>
      <c r="C33" s="19" t="s">
        <v>276</v>
      </c>
      <c r="D33" s="19" t="s">
        <v>5</v>
      </c>
      <c r="E33" s="19"/>
      <c r="F33" s="85">
        <f>F34</f>
        <v>0</v>
      </c>
      <c r="G33" s="7">
        <f aca="true" t="shared" si="7" ref="G33:V33">G34</f>
        <v>1331.7</v>
      </c>
      <c r="H33" s="7">
        <f t="shared" si="7"/>
        <v>1331.7</v>
      </c>
      <c r="I33" s="7">
        <f t="shared" si="7"/>
        <v>1331.7</v>
      </c>
      <c r="J33" s="7">
        <f t="shared" si="7"/>
        <v>1331.7</v>
      </c>
      <c r="K33" s="7">
        <f t="shared" si="7"/>
        <v>1331.7</v>
      </c>
      <c r="L33" s="7">
        <f t="shared" si="7"/>
        <v>1331.7</v>
      </c>
      <c r="M33" s="7">
        <f t="shared" si="7"/>
        <v>1331.7</v>
      </c>
      <c r="N33" s="7">
        <f t="shared" si="7"/>
        <v>1331.7</v>
      </c>
      <c r="O33" s="7">
        <f t="shared" si="7"/>
        <v>1331.7</v>
      </c>
      <c r="P33" s="7">
        <f t="shared" si="7"/>
        <v>1331.7</v>
      </c>
      <c r="Q33" s="7">
        <f t="shared" si="7"/>
        <v>1331.7</v>
      </c>
      <c r="R33" s="7">
        <f t="shared" si="7"/>
        <v>1331.7</v>
      </c>
      <c r="S33" s="7">
        <f t="shared" si="7"/>
        <v>1331.7</v>
      </c>
      <c r="T33" s="7">
        <f t="shared" si="7"/>
        <v>1331.7</v>
      </c>
      <c r="U33" s="7">
        <f t="shared" si="7"/>
        <v>1331.7</v>
      </c>
      <c r="V33" s="7">
        <f t="shared" si="7"/>
        <v>1331.7</v>
      </c>
      <c r="X33" s="85">
        <f>X34</f>
        <v>0</v>
      </c>
      <c r="Y33" s="103">
        <v>0</v>
      </c>
    </row>
    <row r="34" spans="1:25" s="27" customFormat="1" ht="31.5" outlineLevel="6">
      <c r="A34" s="5" t="s">
        <v>95</v>
      </c>
      <c r="B34" s="6" t="s">
        <v>19</v>
      </c>
      <c r="C34" s="6" t="s">
        <v>276</v>
      </c>
      <c r="D34" s="6" t="s">
        <v>94</v>
      </c>
      <c r="E34" s="6"/>
      <c r="F34" s="86">
        <f>F35+F36+F37</f>
        <v>0</v>
      </c>
      <c r="G34" s="7">
        <v>1331.7</v>
      </c>
      <c r="H34" s="7">
        <v>1331.7</v>
      </c>
      <c r="I34" s="7">
        <v>1331.7</v>
      </c>
      <c r="J34" s="7">
        <v>1331.7</v>
      </c>
      <c r="K34" s="7">
        <v>1331.7</v>
      </c>
      <c r="L34" s="7">
        <v>1331.7</v>
      </c>
      <c r="M34" s="7">
        <v>1331.7</v>
      </c>
      <c r="N34" s="7">
        <v>1331.7</v>
      </c>
      <c r="O34" s="7">
        <v>1331.7</v>
      </c>
      <c r="P34" s="7">
        <v>1331.7</v>
      </c>
      <c r="Q34" s="7">
        <v>1331.7</v>
      </c>
      <c r="R34" s="7">
        <v>1331.7</v>
      </c>
      <c r="S34" s="7">
        <v>1331.7</v>
      </c>
      <c r="T34" s="7">
        <v>1331.7</v>
      </c>
      <c r="U34" s="7">
        <v>1331.7</v>
      </c>
      <c r="V34" s="7">
        <v>1331.7</v>
      </c>
      <c r="X34" s="86">
        <f>X35+X36+X37</f>
        <v>0</v>
      </c>
      <c r="Y34" s="103">
        <v>0</v>
      </c>
    </row>
    <row r="35" spans="1:25" s="27" customFormat="1" ht="31.5" outlineLevel="6">
      <c r="A35" s="48" t="s">
        <v>264</v>
      </c>
      <c r="B35" s="49" t="s">
        <v>19</v>
      </c>
      <c r="C35" s="49" t="s">
        <v>276</v>
      </c>
      <c r="D35" s="49" t="s">
        <v>92</v>
      </c>
      <c r="E35" s="49"/>
      <c r="F35" s="87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107">
        <v>0</v>
      </c>
      <c r="Y35" s="103">
        <v>0</v>
      </c>
    </row>
    <row r="36" spans="1:25" s="27" customFormat="1" ht="31.5" outlineLevel="6">
      <c r="A36" s="48" t="s">
        <v>269</v>
      </c>
      <c r="B36" s="49" t="s">
        <v>19</v>
      </c>
      <c r="C36" s="49" t="s">
        <v>276</v>
      </c>
      <c r="D36" s="49" t="s">
        <v>93</v>
      </c>
      <c r="E36" s="49"/>
      <c r="F36" s="87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107">
        <v>0</v>
      </c>
      <c r="Y36" s="103">
        <v>0</v>
      </c>
    </row>
    <row r="37" spans="1:25" s="27" customFormat="1" ht="47.25" outlineLevel="6">
      <c r="A37" s="48" t="s">
        <v>265</v>
      </c>
      <c r="B37" s="49" t="s">
        <v>19</v>
      </c>
      <c r="C37" s="49" t="s">
        <v>276</v>
      </c>
      <c r="D37" s="49" t="s">
        <v>266</v>
      </c>
      <c r="E37" s="49"/>
      <c r="F37" s="87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107">
        <v>0</v>
      </c>
      <c r="Y37" s="103">
        <v>0</v>
      </c>
    </row>
    <row r="38" spans="1:25" s="27" customFormat="1" ht="31.5" customHeight="1" outlineLevel="6">
      <c r="A38" s="51" t="s">
        <v>209</v>
      </c>
      <c r="B38" s="19" t="s">
        <v>19</v>
      </c>
      <c r="C38" s="19" t="s">
        <v>277</v>
      </c>
      <c r="D38" s="19" t="s">
        <v>5</v>
      </c>
      <c r="E38" s="19"/>
      <c r="F38" s="85">
        <f>F39+F44</f>
        <v>1454.6999999999998</v>
      </c>
      <c r="G38" s="7">
        <f aca="true" t="shared" si="8" ref="G38:V38">G44</f>
        <v>96</v>
      </c>
      <c r="H38" s="7">
        <f t="shared" si="8"/>
        <v>96</v>
      </c>
      <c r="I38" s="7">
        <f t="shared" si="8"/>
        <v>96</v>
      </c>
      <c r="J38" s="7">
        <f t="shared" si="8"/>
        <v>96</v>
      </c>
      <c r="K38" s="7">
        <f t="shared" si="8"/>
        <v>96</v>
      </c>
      <c r="L38" s="7">
        <f t="shared" si="8"/>
        <v>96</v>
      </c>
      <c r="M38" s="7">
        <f t="shared" si="8"/>
        <v>96</v>
      </c>
      <c r="N38" s="7">
        <f t="shared" si="8"/>
        <v>96</v>
      </c>
      <c r="O38" s="7">
        <f t="shared" si="8"/>
        <v>96</v>
      </c>
      <c r="P38" s="7">
        <f t="shared" si="8"/>
        <v>96</v>
      </c>
      <c r="Q38" s="7">
        <f t="shared" si="8"/>
        <v>96</v>
      </c>
      <c r="R38" s="7">
        <f t="shared" si="8"/>
        <v>96</v>
      </c>
      <c r="S38" s="7">
        <f t="shared" si="8"/>
        <v>96</v>
      </c>
      <c r="T38" s="7">
        <f t="shared" si="8"/>
        <v>96</v>
      </c>
      <c r="U38" s="7">
        <f t="shared" si="8"/>
        <v>96</v>
      </c>
      <c r="V38" s="7">
        <f t="shared" si="8"/>
        <v>96</v>
      </c>
      <c r="X38" s="85">
        <f>X39+X44</f>
        <v>618.05904</v>
      </c>
      <c r="Y38" s="103">
        <f t="shared" si="1"/>
        <v>42.487044751495155</v>
      </c>
    </row>
    <row r="39" spans="1:25" s="27" customFormat="1" ht="31.5" customHeight="1" outlineLevel="6">
      <c r="A39" s="5" t="s">
        <v>95</v>
      </c>
      <c r="B39" s="6" t="s">
        <v>19</v>
      </c>
      <c r="C39" s="6" t="s">
        <v>277</v>
      </c>
      <c r="D39" s="6" t="s">
        <v>94</v>
      </c>
      <c r="E39" s="6"/>
      <c r="F39" s="86">
        <f>F40+F41+F42+F43</f>
        <v>1454.6999999999998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6">
        <f>X40+X41+X42+X43</f>
        <v>618.05904</v>
      </c>
      <c r="Y39" s="103">
        <f t="shared" si="1"/>
        <v>42.487044751495155</v>
      </c>
    </row>
    <row r="40" spans="1:25" s="27" customFormat="1" ht="31.5" customHeight="1" outlineLevel="6">
      <c r="A40" s="48" t="s">
        <v>264</v>
      </c>
      <c r="B40" s="49" t="s">
        <v>19</v>
      </c>
      <c r="C40" s="49" t="s">
        <v>277</v>
      </c>
      <c r="D40" s="49" t="s">
        <v>92</v>
      </c>
      <c r="E40" s="49"/>
      <c r="F40" s="87">
        <v>924.35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107">
        <v>523.00195</v>
      </c>
      <c r="Y40" s="103">
        <f t="shared" si="1"/>
        <v>56.58051062909071</v>
      </c>
    </row>
    <row r="41" spans="1:25" s="27" customFormat="1" ht="31.5" customHeight="1" outlineLevel="6">
      <c r="A41" s="48" t="s">
        <v>269</v>
      </c>
      <c r="B41" s="49" t="s">
        <v>19</v>
      </c>
      <c r="C41" s="49" t="s">
        <v>277</v>
      </c>
      <c r="D41" s="49" t="s">
        <v>93</v>
      </c>
      <c r="E41" s="49"/>
      <c r="F41" s="87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107">
        <v>0</v>
      </c>
      <c r="Y41" s="103">
        <f t="shared" si="1"/>
        <v>0</v>
      </c>
    </row>
    <row r="42" spans="1:25" s="27" customFormat="1" ht="64.5" customHeight="1" outlineLevel="6">
      <c r="A42" s="48" t="s">
        <v>394</v>
      </c>
      <c r="B42" s="49" t="s">
        <v>19</v>
      </c>
      <c r="C42" s="49" t="s">
        <v>277</v>
      </c>
      <c r="D42" s="49" t="s">
        <v>393</v>
      </c>
      <c r="E42" s="49"/>
      <c r="F42" s="87">
        <v>192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107">
        <v>0</v>
      </c>
      <c r="Y42" s="103">
        <f t="shared" si="1"/>
        <v>0</v>
      </c>
    </row>
    <row r="43" spans="1:25" s="27" customFormat="1" ht="31.5" customHeight="1" outlineLevel="6">
      <c r="A43" s="48" t="s">
        <v>265</v>
      </c>
      <c r="B43" s="49" t="s">
        <v>19</v>
      </c>
      <c r="C43" s="49" t="s">
        <v>277</v>
      </c>
      <c r="D43" s="49" t="s">
        <v>266</v>
      </c>
      <c r="E43" s="49"/>
      <c r="F43" s="87">
        <v>334.35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107">
        <v>95.05709</v>
      </c>
      <c r="Y43" s="103">
        <f t="shared" si="1"/>
        <v>28.430414236578432</v>
      </c>
    </row>
    <row r="44" spans="1:25" s="27" customFormat="1" ht="15.75" outlineLevel="6">
      <c r="A44" s="5" t="s">
        <v>249</v>
      </c>
      <c r="B44" s="6" t="s">
        <v>19</v>
      </c>
      <c r="C44" s="6" t="s">
        <v>277</v>
      </c>
      <c r="D44" s="6" t="s">
        <v>230</v>
      </c>
      <c r="E44" s="6"/>
      <c r="F44" s="86">
        <f>F45</f>
        <v>0</v>
      </c>
      <c r="G44" s="7">
        <v>96</v>
      </c>
      <c r="H44" s="7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X44" s="86">
        <f>X45</f>
        <v>0</v>
      </c>
      <c r="Y44" s="103">
        <v>0</v>
      </c>
    </row>
    <row r="45" spans="1:25" s="27" customFormat="1" ht="31.5" outlineLevel="6">
      <c r="A45" s="48" t="s">
        <v>109</v>
      </c>
      <c r="B45" s="49" t="s">
        <v>19</v>
      </c>
      <c r="C45" s="49" t="s">
        <v>277</v>
      </c>
      <c r="D45" s="49" t="s">
        <v>230</v>
      </c>
      <c r="E45" s="49"/>
      <c r="F45" s="87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107">
        <v>0</v>
      </c>
      <c r="Y45" s="103">
        <v>0</v>
      </c>
    </row>
    <row r="46" spans="1:25" s="27" customFormat="1" ht="15.75" outlineLevel="6">
      <c r="A46" s="51" t="s">
        <v>145</v>
      </c>
      <c r="B46" s="19" t="s">
        <v>19</v>
      </c>
      <c r="C46" s="19" t="s">
        <v>278</v>
      </c>
      <c r="D46" s="19" t="s">
        <v>5</v>
      </c>
      <c r="E46" s="19"/>
      <c r="F46" s="85">
        <f>F47</f>
        <v>2.43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X46" s="85">
        <f>X47</f>
        <v>2.42892</v>
      </c>
      <c r="Y46" s="103">
        <f t="shared" si="1"/>
        <v>99.95555555555555</v>
      </c>
    </row>
    <row r="47" spans="1:25" s="27" customFormat="1" ht="15.75" outlineLevel="6">
      <c r="A47" s="5" t="s">
        <v>389</v>
      </c>
      <c r="B47" s="6" t="s">
        <v>19</v>
      </c>
      <c r="C47" s="6" t="s">
        <v>278</v>
      </c>
      <c r="D47" s="6" t="s">
        <v>388</v>
      </c>
      <c r="E47" s="6"/>
      <c r="F47" s="86">
        <v>2.43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X47" s="107">
        <v>2.42892</v>
      </c>
      <c r="Y47" s="103">
        <f t="shared" si="1"/>
        <v>99.95555555555555</v>
      </c>
    </row>
    <row r="48" spans="1:25" s="27" customFormat="1" ht="49.5" customHeight="1" outlineLevel="3">
      <c r="A48" s="8" t="s">
        <v>28</v>
      </c>
      <c r="B48" s="9" t="s">
        <v>7</v>
      </c>
      <c r="C48" s="9" t="s">
        <v>271</v>
      </c>
      <c r="D48" s="9" t="s">
        <v>5</v>
      </c>
      <c r="E48" s="9"/>
      <c r="F48" s="10">
        <f>F49</f>
        <v>6497.023999999999</v>
      </c>
      <c r="G48" s="10">
        <f aca="true" t="shared" si="9" ref="G48:V51">G49</f>
        <v>8918.7</v>
      </c>
      <c r="H48" s="10">
        <f t="shared" si="9"/>
        <v>8918.7</v>
      </c>
      <c r="I48" s="10">
        <f t="shared" si="9"/>
        <v>8918.7</v>
      </c>
      <c r="J48" s="10">
        <f t="shared" si="9"/>
        <v>8918.7</v>
      </c>
      <c r="K48" s="10">
        <f t="shared" si="9"/>
        <v>8918.7</v>
      </c>
      <c r="L48" s="10">
        <f t="shared" si="9"/>
        <v>8918.7</v>
      </c>
      <c r="M48" s="10">
        <f t="shared" si="9"/>
        <v>8918.7</v>
      </c>
      <c r="N48" s="10">
        <f t="shared" si="9"/>
        <v>8918.7</v>
      </c>
      <c r="O48" s="10">
        <f t="shared" si="9"/>
        <v>8918.7</v>
      </c>
      <c r="P48" s="10">
        <f t="shared" si="9"/>
        <v>8918.7</v>
      </c>
      <c r="Q48" s="10">
        <f t="shared" si="9"/>
        <v>8918.7</v>
      </c>
      <c r="R48" s="10">
        <f t="shared" si="9"/>
        <v>8918.7</v>
      </c>
      <c r="S48" s="10">
        <f t="shared" si="9"/>
        <v>8918.7</v>
      </c>
      <c r="T48" s="10">
        <f t="shared" si="9"/>
        <v>8918.7</v>
      </c>
      <c r="U48" s="10">
        <f t="shared" si="9"/>
        <v>8918.7</v>
      </c>
      <c r="V48" s="10">
        <f t="shared" si="9"/>
        <v>8918.7</v>
      </c>
      <c r="X48" s="10">
        <f>X49</f>
        <v>2928.8975</v>
      </c>
      <c r="Y48" s="103">
        <f t="shared" si="1"/>
        <v>45.08060151847985</v>
      </c>
    </row>
    <row r="49" spans="1:25" s="27" customFormat="1" ht="33.75" customHeight="1" outlineLevel="3">
      <c r="A49" s="22" t="s">
        <v>139</v>
      </c>
      <c r="B49" s="12" t="s">
        <v>7</v>
      </c>
      <c r="C49" s="12" t="s">
        <v>272</v>
      </c>
      <c r="D49" s="12" t="s">
        <v>5</v>
      </c>
      <c r="E49" s="12"/>
      <c r="F49" s="13">
        <f>F50</f>
        <v>6497.023999999999</v>
      </c>
      <c r="G49" s="13">
        <f aca="true" t="shared" si="10" ref="G49:V49">G51</f>
        <v>8918.7</v>
      </c>
      <c r="H49" s="13">
        <f t="shared" si="10"/>
        <v>8918.7</v>
      </c>
      <c r="I49" s="13">
        <f t="shared" si="10"/>
        <v>8918.7</v>
      </c>
      <c r="J49" s="13">
        <f t="shared" si="10"/>
        <v>8918.7</v>
      </c>
      <c r="K49" s="13">
        <f t="shared" si="10"/>
        <v>8918.7</v>
      </c>
      <c r="L49" s="13">
        <f t="shared" si="10"/>
        <v>8918.7</v>
      </c>
      <c r="M49" s="13">
        <f t="shared" si="10"/>
        <v>8918.7</v>
      </c>
      <c r="N49" s="13">
        <f t="shared" si="10"/>
        <v>8918.7</v>
      </c>
      <c r="O49" s="13">
        <f t="shared" si="10"/>
        <v>8918.7</v>
      </c>
      <c r="P49" s="13">
        <f t="shared" si="10"/>
        <v>8918.7</v>
      </c>
      <c r="Q49" s="13">
        <f t="shared" si="10"/>
        <v>8918.7</v>
      </c>
      <c r="R49" s="13">
        <f t="shared" si="10"/>
        <v>8918.7</v>
      </c>
      <c r="S49" s="13">
        <f t="shared" si="10"/>
        <v>8918.7</v>
      </c>
      <c r="T49" s="13">
        <f t="shared" si="10"/>
        <v>8918.7</v>
      </c>
      <c r="U49" s="13">
        <f t="shared" si="10"/>
        <v>8918.7</v>
      </c>
      <c r="V49" s="13">
        <f t="shared" si="10"/>
        <v>8918.7</v>
      </c>
      <c r="X49" s="13">
        <f>X50</f>
        <v>2928.8975</v>
      </c>
      <c r="Y49" s="103">
        <f t="shared" si="1"/>
        <v>45.08060151847985</v>
      </c>
    </row>
    <row r="50" spans="1:25" s="27" customFormat="1" ht="37.5" customHeight="1" outlineLevel="3">
      <c r="A50" s="22" t="s">
        <v>141</v>
      </c>
      <c r="B50" s="12" t="s">
        <v>7</v>
      </c>
      <c r="C50" s="12" t="s">
        <v>273</v>
      </c>
      <c r="D50" s="12" t="s">
        <v>5</v>
      </c>
      <c r="E50" s="12"/>
      <c r="F50" s="13">
        <f>F51</f>
        <v>6497.023999999999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X50" s="13">
        <f>X51</f>
        <v>2928.8975</v>
      </c>
      <c r="Y50" s="103">
        <f t="shared" si="1"/>
        <v>45.08060151847985</v>
      </c>
    </row>
    <row r="51" spans="1:25" s="27" customFormat="1" ht="47.25" outlineLevel="4">
      <c r="A51" s="52" t="s">
        <v>208</v>
      </c>
      <c r="B51" s="19" t="s">
        <v>7</v>
      </c>
      <c r="C51" s="19" t="s">
        <v>275</v>
      </c>
      <c r="D51" s="19" t="s">
        <v>5</v>
      </c>
      <c r="E51" s="19"/>
      <c r="F51" s="20">
        <f>F52+F56+F59</f>
        <v>6497.023999999999</v>
      </c>
      <c r="G51" s="7">
        <f t="shared" si="9"/>
        <v>8918.7</v>
      </c>
      <c r="H51" s="7">
        <f t="shared" si="9"/>
        <v>8918.7</v>
      </c>
      <c r="I51" s="7">
        <f t="shared" si="9"/>
        <v>8918.7</v>
      </c>
      <c r="J51" s="7">
        <f t="shared" si="9"/>
        <v>8918.7</v>
      </c>
      <c r="K51" s="7">
        <f t="shared" si="9"/>
        <v>8918.7</v>
      </c>
      <c r="L51" s="7">
        <f t="shared" si="9"/>
        <v>8918.7</v>
      </c>
      <c r="M51" s="7">
        <f t="shared" si="9"/>
        <v>8918.7</v>
      </c>
      <c r="N51" s="7">
        <f t="shared" si="9"/>
        <v>8918.7</v>
      </c>
      <c r="O51" s="7">
        <f t="shared" si="9"/>
        <v>8918.7</v>
      </c>
      <c r="P51" s="7">
        <f t="shared" si="9"/>
        <v>8918.7</v>
      </c>
      <c r="Q51" s="7">
        <f t="shared" si="9"/>
        <v>8918.7</v>
      </c>
      <c r="R51" s="7">
        <f t="shared" si="9"/>
        <v>8918.7</v>
      </c>
      <c r="S51" s="7">
        <f t="shared" si="9"/>
        <v>8918.7</v>
      </c>
      <c r="T51" s="7">
        <f t="shared" si="9"/>
        <v>8918.7</v>
      </c>
      <c r="U51" s="7">
        <f t="shared" si="9"/>
        <v>8918.7</v>
      </c>
      <c r="V51" s="7">
        <f t="shared" si="9"/>
        <v>8918.7</v>
      </c>
      <c r="X51" s="20">
        <f>X52+X56+X59</f>
        <v>2928.8975</v>
      </c>
      <c r="Y51" s="103">
        <f t="shared" si="1"/>
        <v>45.08060151847985</v>
      </c>
    </row>
    <row r="52" spans="1:25" s="27" customFormat="1" ht="31.5" outlineLevel="5">
      <c r="A52" s="5" t="s">
        <v>95</v>
      </c>
      <c r="B52" s="6" t="s">
        <v>7</v>
      </c>
      <c r="C52" s="6" t="s">
        <v>275</v>
      </c>
      <c r="D52" s="6" t="s">
        <v>94</v>
      </c>
      <c r="E52" s="6"/>
      <c r="F52" s="7">
        <f>F53+F54+F55</f>
        <v>6280.73</v>
      </c>
      <c r="G52" s="7">
        <v>8918.7</v>
      </c>
      <c r="H52" s="7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X52" s="7">
        <f>X53+X54+X55</f>
        <v>2866.8555</v>
      </c>
      <c r="Y52" s="103">
        <f t="shared" si="1"/>
        <v>45.645259388637946</v>
      </c>
    </row>
    <row r="53" spans="1:25" s="27" customFormat="1" ht="31.5" outlineLevel="5">
      <c r="A53" s="48" t="s">
        <v>264</v>
      </c>
      <c r="B53" s="49" t="s">
        <v>7</v>
      </c>
      <c r="C53" s="49" t="s">
        <v>275</v>
      </c>
      <c r="D53" s="49" t="s">
        <v>92</v>
      </c>
      <c r="E53" s="49"/>
      <c r="F53" s="50">
        <v>4802.69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107">
        <v>2096.26195</v>
      </c>
      <c r="Y53" s="103">
        <f t="shared" si="1"/>
        <v>43.64766308048198</v>
      </c>
    </row>
    <row r="54" spans="1:25" s="27" customFormat="1" ht="31.5" outlineLevel="5">
      <c r="A54" s="48" t="s">
        <v>269</v>
      </c>
      <c r="B54" s="49" t="s">
        <v>7</v>
      </c>
      <c r="C54" s="49" t="s">
        <v>275</v>
      </c>
      <c r="D54" s="49" t="s">
        <v>93</v>
      </c>
      <c r="E54" s="49"/>
      <c r="F54" s="50"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107">
        <v>0</v>
      </c>
      <c r="Y54" s="103">
        <v>0</v>
      </c>
    </row>
    <row r="55" spans="1:25" s="27" customFormat="1" ht="47.25" outlineLevel="5">
      <c r="A55" s="48" t="s">
        <v>265</v>
      </c>
      <c r="B55" s="49" t="s">
        <v>7</v>
      </c>
      <c r="C55" s="49" t="s">
        <v>275</v>
      </c>
      <c r="D55" s="49" t="s">
        <v>266</v>
      </c>
      <c r="E55" s="49"/>
      <c r="F55" s="50">
        <v>1478.04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107">
        <v>770.59355</v>
      </c>
      <c r="Y55" s="103">
        <f t="shared" si="1"/>
        <v>52.136176964087575</v>
      </c>
    </row>
    <row r="56" spans="1:25" s="27" customFormat="1" ht="15.75" outlineLevel="5">
      <c r="A56" s="5" t="s">
        <v>96</v>
      </c>
      <c r="B56" s="6" t="s">
        <v>7</v>
      </c>
      <c r="C56" s="6" t="s">
        <v>275</v>
      </c>
      <c r="D56" s="6" t="s">
        <v>97</v>
      </c>
      <c r="E56" s="6"/>
      <c r="F56" s="7">
        <f>F57+F58</f>
        <v>144.2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7">
        <f>X57+X58</f>
        <v>23.571</v>
      </c>
      <c r="Y56" s="103">
        <f t="shared" si="1"/>
        <v>16.34604715672677</v>
      </c>
    </row>
    <row r="57" spans="1:25" s="27" customFormat="1" ht="31.5" outlineLevel="5">
      <c r="A57" s="48" t="s">
        <v>98</v>
      </c>
      <c r="B57" s="49" t="s">
        <v>7</v>
      </c>
      <c r="C57" s="49" t="s">
        <v>275</v>
      </c>
      <c r="D57" s="49" t="s">
        <v>99</v>
      </c>
      <c r="E57" s="49"/>
      <c r="F57" s="50"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07">
        <v>0</v>
      </c>
      <c r="Y57" s="103">
        <v>0</v>
      </c>
    </row>
    <row r="58" spans="1:25" s="27" customFormat="1" ht="31.5" outlineLevel="5">
      <c r="A58" s="48" t="s">
        <v>100</v>
      </c>
      <c r="B58" s="49" t="s">
        <v>7</v>
      </c>
      <c r="C58" s="49" t="s">
        <v>275</v>
      </c>
      <c r="D58" s="49" t="s">
        <v>101</v>
      </c>
      <c r="E58" s="49"/>
      <c r="F58" s="50">
        <v>144.2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107">
        <v>23.571</v>
      </c>
      <c r="Y58" s="103">
        <f t="shared" si="1"/>
        <v>16.34604715672677</v>
      </c>
    </row>
    <row r="59" spans="1:25" s="27" customFormat="1" ht="15.75" outlineLevel="5">
      <c r="A59" s="5" t="s">
        <v>102</v>
      </c>
      <c r="B59" s="6" t="s">
        <v>7</v>
      </c>
      <c r="C59" s="6" t="s">
        <v>275</v>
      </c>
      <c r="D59" s="6" t="s">
        <v>103</v>
      </c>
      <c r="E59" s="6"/>
      <c r="F59" s="7">
        <f>F60+F61</f>
        <v>72.094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7">
        <f>X60+X61</f>
        <v>38.471000000000004</v>
      </c>
      <c r="Y59" s="103">
        <f t="shared" si="1"/>
        <v>53.362277027214475</v>
      </c>
    </row>
    <row r="60" spans="1:25" s="27" customFormat="1" ht="15.75" outlineLevel="5">
      <c r="A60" s="48" t="s">
        <v>104</v>
      </c>
      <c r="B60" s="49" t="s">
        <v>7</v>
      </c>
      <c r="C60" s="49" t="s">
        <v>275</v>
      </c>
      <c r="D60" s="49" t="s">
        <v>106</v>
      </c>
      <c r="E60" s="49"/>
      <c r="F60" s="50">
        <v>16.974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07">
        <v>7.134</v>
      </c>
      <c r="Y60" s="103">
        <f t="shared" si="1"/>
        <v>42.02898550724638</v>
      </c>
    </row>
    <row r="61" spans="1:25" s="27" customFormat="1" ht="15.75" outlineLevel="5">
      <c r="A61" s="48" t="s">
        <v>105</v>
      </c>
      <c r="B61" s="49" t="s">
        <v>7</v>
      </c>
      <c r="C61" s="49" t="s">
        <v>275</v>
      </c>
      <c r="D61" s="49" t="s">
        <v>107</v>
      </c>
      <c r="E61" s="49"/>
      <c r="F61" s="50">
        <v>55.12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7">
        <v>31.337</v>
      </c>
      <c r="Y61" s="103">
        <f t="shared" si="1"/>
        <v>56.85232220609579</v>
      </c>
    </row>
    <row r="62" spans="1:25" s="27" customFormat="1" ht="15.75" outlineLevel="5">
      <c r="A62" s="8" t="s">
        <v>204</v>
      </c>
      <c r="B62" s="9" t="s">
        <v>205</v>
      </c>
      <c r="C62" s="9" t="s">
        <v>271</v>
      </c>
      <c r="D62" s="9" t="s">
        <v>5</v>
      </c>
      <c r="E62" s="9"/>
      <c r="F62" s="10">
        <f>F63</f>
        <v>123.7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10">
        <f>X63</f>
        <v>83.79</v>
      </c>
      <c r="Y62" s="103">
        <f t="shared" si="1"/>
        <v>67.73645917542441</v>
      </c>
    </row>
    <row r="63" spans="1:25" s="27" customFormat="1" ht="31.5" outlineLevel="5">
      <c r="A63" s="22" t="s">
        <v>139</v>
      </c>
      <c r="B63" s="9" t="s">
        <v>205</v>
      </c>
      <c r="C63" s="9" t="s">
        <v>272</v>
      </c>
      <c r="D63" s="9" t="s">
        <v>5</v>
      </c>
      <c r="E63" s="9"/>
      <c r="F63" s="10">
        <f>F64</f>
        <v>123.7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10">
        <f>X64</f>
        <v>83.79</v>
      </c>
      <c r="Y63" s="103">
        <f t="shared" si="1"/>
        <v>67.73645917542441</v>
      </c>
    </row>
    <row r="64" spans="1:25" s="27" customFormat="1" ht="31.5" outlineLevel="5">
      <c r="A64" s="22" t="s">
        <v>141</v>
      </c>
      <c r="B64" s="9" t="s">
        <v>205</v>
      </c>
      <c r="C64" s="9" t="s">
        <v>273</v>
      </c>
      <c r="D64" s="9" t="s">
        <v>5</v>
      </c>
      <c r="E64" s="9"/>
      <c r="F64" s="10">
        <f>F65</f>
        <v>123.7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10">
        <f>X65</f>
        <v>83.79</v>
      </c>
      <c r="Y64" s="103">
        <f t="shared" si="1"/>
        <v>67.73645917542441</v>
      </c>
    </row>
    <row r="65" spans="1:25" s="27" customFormat="1" ht="31.5" outlineLevel="5">
      <c r="A65" s="51" t="s">
        <v>206</v>
      </c>
      <c r="B65" s="19" t="s">
        <v>205</v>
      </c>
      <c r="C65" s="19" t="s">
        <v>279</v>
      </c>
      <c r="D65" s="19" t="s">
        <v>5</v>
      </c>
      <c r="E65" s="19"/>
      <c r="F65" s="20">
        <f>F66</f>
        <v>123.7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20">
        <f>X66</f>
        <v>83.79</v>
      </c>
      <c r="Y65" s="103">
        <f t="shared" si="1"/>
        <v>67.73645917542441</v>
      </c>
    </row>
    <row r="66" spans="1:25" s="27" customFormat="1" ht="15.75" outlineLevel="5">
      <c r="A66" s="5" t="s">
        <v>96</v>
      </c>
      <c r="B66" s="6" t="s">
        <v>205</v>
      </c>
      <c r="C66" s="6" t="s">
        <v>279</v>
      </c>
      <c r="D66" s="6" t="s">
        <v>97</v>
      </c>
      <c r="E66" s="6"/>
      <c r="F66" s="7">
        <f>F67</f>
        <v>123.7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X66" s="7">
        <f>X67</f>
        <v>83.79</v>
      </c>
      <c r="Y66" s="103">
        <f t="shared" si="1"/>
        <v>67.73645917542441</v>
      </c>
    </row>
    <row r="67" spans="1:25" s="27" customFormat="1" ht="31.5" outlineLevel="5">
      <c r="A67" s="48" t="s">
        <v>100</v>
      </c>
      <c r="B67" s="49" t="s">
        <v>205</v>
      </c>
      <c r="C67" s="49" t="s">
        <v>279</v>
      </c>
      <c r="D67" s="49" t="s">
        <v>101</v>
      </c>
      <c r="E67" s="49"/>
      <c r="F67" s="50">
        <v>123.7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107">
        <v>83.79</v>
      </c>
      <c r="Y67" s="103">
        <f t="shared" si="1"/>
        <v>67.73645917542441</v>
      </c>
    </row>
    <row r="68" spans="1:25" s="27" customFormat="1" ht="50.25" customHeight="1" outlineLevel="3">
      <c r="A68" s="8" t="s">
        <v>29</v>
      </c>
      <c r="B68" s="9" t="s">
        <v>8</v>
      </c>
      <c r="C68" s="9" t="s">
        <v>271</v>
      </c>
      <c r="D68" s="9" t="s">
        <v>5</v>
      </c>
      <c r="E68" s="9"/>
      <c r="F68" s="10">
        <f>F69</f>
        <v>5099.74</v>
      </c>
      <c r="G68" s="10">
        <f aca="true" t="shared" si="11" ref="G68:V71">G69</f>
        <v>3284.2</v>
      </c>
      <c r="H68" s="10">
        <f t="shared" si="11"/>
        <v>3284.2</v>
      </c>
      <c r="I68" s="10">
        <f t="shared" si="11"/>
        <v>3284.2</v>
      </c>
      <c r="J68" s="10">
        <f t="shared" si="11"/>
        <v>3284.2</v>
      </c>
      <c r="K68" s="10">
        <f t="shared" si="11"/>
        <v>3284.2</v>
      </c>
      <c r="L68" s="10">
        <f t="shared" si="11"/>
        <v>3284.2</v>
      </c>
      <c r="M68" s="10">
        <f t="shared" si="11"/>
        <v>3284.2</v>
      </c>
      <c r="N68" s="10">
        <f t="shared" si="11"/>
        <v>3284.2</v>
      </c>
      <c r="O68" s="10">
        <f t="shared" si="11"/>
        <v>3284.2</v>
      </c>
      <c r="P68" s="10">
        <f t="shared" si="11"/>
        <v>3284.2</v>
      </c>
      <c r="Q68" s="10">
        <f t="shared" si="11"/>
        <v>3284.2</v>
      </c>
      <c r="R68" s="10">
        <f t="shared" si="11"/>
        <v>3284.2</v>
      </c>
      <c r="S68" s="10">
        <f t="shared" si="11"/>
        <v>3284.2</v>
      </c>
      <c r="T68" s="10">
        <f t="shared" si="11"/>
        <v>3284.2</v>
      </c>
      <c r="U68" s="10">
        <f t="shared" si="11"/>
        <v>3284.2</v>
      </c>
      <c r="V68" s="10">
        <f t="shared" si="11"/>
        <v>3284.2</v>
      </c>
      <c r="X68" s="10">
        <f>X69</f>
        <v>2064.97493</v>
      </c>
      <c r="Y68" s="103">
        <f t="shared" si="1"/>
        <v>40.49176879605627</v>
      </c>
    </row>
    <row r="69" spans="1:25" s="27" customFormat="1" ht="31.5" outlineLevel="3">
      <c r="A69" s="22" t="s">
        <v>139</v>
      </c>
      <c r="B69" s="12" t="s">
        <v>8</v>
      </c>
      <c r="C69" s="12" t="s">
        <v>272</v>
      </c>
      <c r="D69" s="12" t="s">
        <v>5</v>
      </c>
      <c r="E69" s="12"/>
      <c r="F69" s="13">
        <f>F70</f>
        <v>5099.74</v>
      </c>
      <c r="G69" s="13">
        <f aca="true" t="shared" si="12" ref="G69:V69">G71</f>
        <v>3284.2</v>
      </c>
      <c r="H69" s="13">
        <f t="shared" si="12"/>
        <v>3284.2</v>
      </c>
      <c r="I69" s="13">
        <f t="shared" si="12"/>
        <v>3284.2</v>
      </c>
      <c r="J69" s="13">
        <f t="shared" si="12"/>
        <v>3284.2</v>
      </c>
      <c r="K69" s="13">
        <f t="shared" si="12"/>
        <v>3284.2</v>
      </c>
      <c r="L69" s="13">
        <f t="shared" si="12"/>
        <v>3284.2</v>
      </c>
      <c r="M69" s="13">
        <f t="shared" si="12"/>
        <v>3284.2</v>
      </c>
      <c r="N69" s="13">
        <f t="shared" si="12"/>
        <v>3284.2</v>
      </c>
      <c r="O69" s="13">
        <f t="shared" si="12"/>
        <v>3284.2</v>
      </c>
      <c r="P69" s="13">
        <f t="shared" si="12"/>
        <v>3284.2</v>
      </c>
      <c r="Q69" s="13">
        <f t="shared" si="12"/>
        <v>3284.2</v>
      </c>
      <c r="R69" s="13">
        <f t="shared" si="12"/>
        <v>3284.2</v>
      </c>
      <c r="S69" s="13">
        <f t="shared" si="12"/>
        <v>3284.2</v>
      </c>
      <c r="T69" s="13">
        <f t="shared" si="12"/>
        <v>3284.2</v>
      </c>
      <c r="U69" s="13">
        <f t="shared" si="12"/>
        <v>3284.2</v>
      </c>
      <c r="V69" s="13">
        <f t="shared" si="12"/>
        <v>3284.2</v>
      </c>
      <c r="X69" s="13">
        <f>X70</f>
        <v>2064.97493</v>
      </c>
      <c r="Y69" s="103">
        <f t="shared" si="1"/>
        <v>40.49176879605627</v>
      </c>
    </row>
    <row r="70" spans="1:25" s="27" customFormat="1" ht="31.5" outlineLevel="3">
      <c r="A70" s="22" t="s">
        <v>141</v>
      </c>
      <c r="B70" s="12" t="s">
        <v>8</v>
      </c>
      <c r="C70" s="12" t="s">
        <v>273</v>
      </c>
      <c r="D70" s="12" t="s">
        <v>5</v>
      </c>
      <c r="E70" s="12"/>
      <c r="F70" s="13">
        <f>F71</f>
        <v>5099.74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X70" s="13">
        <f>X71</f>
        <v>2064.97493</v>
      </c>
      <c r="Y70" s="103">
        <f t="shared" si="1"/>
        <v>40.49176879605627</v>
      </c>
    </row>
    <row r="71" spans="1:25" s="27" customFormat="1" ht="47.25" outlineLevel="4">
      <c r="A71" s="52" t="s">
        <v>208</v>
      </c>
      <c r="B71" s="19" t="s">
        <v>8</v>
      </c>
      <c r="C71" s="19" t="s">
        <v>275</v>
      </c>
      <c r="D71" s="19" t="s">
        <v>5</v>
      </c>
      <c r="E71" s="19"/>
      <c r="F71" s="20">
        <f>F72+F76</f>
        <v>5099.74</v>
      </c>
      <c r="G71" s="7">
        <f t="shared" si="11"/>
        <v>3284.2</v>
      </c>
      <c r="H71" s="7">
        <f t="shared" si="11"/>
        <v>3284.2</v>
      </c>
      <c r="I71" s="7">
        <f t="shared" si="11"/>
        <v>3284.2</v>
      </c>
      <c r="J71" s="7">
        <f t="shared" si="11"/>
        <v>3284.2</v>
      </c>
      <c r="K71" s="7">
        <f t="shared" si="11"/>
        <v>3284.2</v>
      </c>
      <c r="L71" s="7">
        <f t="shared" si="11"/>
        <v>3284.2</v>
      </c>
      <c r="M71" s="7">
        <f t="shared" si="11"/>
        <v>3284.2</v>
      </c>
      <c r="N71" s="7">
        <f t="shared" si="11"/>
        <v>3284.2</v>
      </c>
      <c r="O71" s="7">
        <f t="shared" si="11"/>
        <v>3284.2</v>
      </c>
      <c r="P71" s="7">
        <f t="shared" si="11"/>
        <v>3284.2</v>
      </c>
      <c r="Q71" s="7">
        <f t="shared" si="11"/>
        <v>3284.2</v>
      </c>
      <c r="R71" s="7">
        <f t="shared" si="11"/>
        <v>3284.2</v>
      </c>
      <c r="S71" s="7">
        <f t="shared" si="11"/>
        <v>3284.2</v>
      </c>
      <c r="T71" s="7">
        <f t="shared" si="11"/>
        <v>3284.2</v>
      </c>
      <c r="U71" s="7">
        <f t="shared" si="11"/>
        <v>3284.2</v>
      </c>
      <c r="V71" s="7">
        <f t="shared" si="11"/>
        <v>3284.2</v>
      </c>
      <c r="X71" s="20">
        <f>X72+X76</f>
        <v>2064.97493</v>
      </c>
      <c r="Y71" s="103">
        <f t="shared" si="1"/>
        <v>40.49176879605627</v>
      </c>
    </row>
    <row r="72" spans="1:25" s="27" customFormat="1" ht="31.5" outlineLevel="5">
      <c r="A72" s="5" t="s">
        <v>95</v>
      </c>
      <c r="B72" s="6" t="s">
        <v>8</v>
      </c>
      <c r="C72" s="6" t="s">
        <v>275</v>
      </c>
      <c r="D72" s="6" t="s">
        <v>94</v>
      </c>
      <c r="E72" s="6"/>
      <c r="F72" s="7">
        <f>F73+F74+F75</f>
        <v>5099.74</v>
      </c>
      <c r="G72" s="7">
        <v>3284.2</v>
      </c>
      <c r="H72" s="7">
        <v>3284.2</v>
      </c>
      <c r="I72" s="7">
        <v>3284.2</v>
      </c>
      <c r="J72" s="7">
        <v>3284.2</v>
      </c>
      <c r="K72" s="7">
        <v>3284.2</v>
      </c>
      <c r="L72" s="7">
        <v>3284.2</v>
      </c>
      <c r="M72" s="7">
        <v>3284.2</v>
      </c>
      <c r="N72" s="7">
        <v>3284.2</v>
      </c>
      <c r="O72" s="7">
        <v>3284.2</v>
      </c>
      <c r="P72" s="7">
        <v>3284.2</v>
      </c>
      <c r="Q72" s="7">
        <v>3284.2</v>
      </c>
      <c r="R72" s="7">
        <v>3284.2</v>
      </c>
      <c r="S72" s="7">
        <v>3284.2</v>
      </c>
      <c r="T72" s="7">
        <v>3284.2</v>
      </c>
      <c r="U72" s="7">
        <v>3284.2</v>
      </c>
      <c r="V72" s="7">
        <v>3284.2</v>
      </c>
      <c r="X72" s="7">
        <f>X73+X74+X75</f>
        <v>2064.97493</v>
      </c>
      <c r="Y72" s="103">
        <f t="shared" si="1"/>
        <v>40.49176879605627</v>
      </c>
    </row>
    <row r="73" spans="1:25" s="27" customFormat="1" ht="31.5" outlineLevel="5">
      <c r="A73" s="48" t="s">
        <v>264</v>
      </c>
      <c r="B73" s="49" t="s">
        <v>8</v>
      </c>
      <c r="C73" s="49" t="s">
        <v>275</v>
      </c>
      <c r="D73" s="49" t="s">
        <v>92</v>
      </c>
      <c r="E73" s="49"/>
      <c r="F73" s="50">
        <v>3910.6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7">
        <v>1529.03866</v>
      </c>
      <c r="Y73" s="103">
        <f t="shared" si="1"/>
        <v>39.0998481051501</v>
      </c>
    </row>
    <row r="74" spans="1:25" s="27" customFormat="1" ht="31.5" outlineLevel="5">
      <c r="A74" s="48" t="s">
        <v>269</v>
      </c>
      <c r="B74" s="49" t="s">
        <v>8</v>
      </c>
      <c r="C74" s="49" t="s">
        <v>275</v>
      </c>
      <c r="D74" s="49" t="s">
        <v>93</v>
      </c>
      <c r="E74" s="49"/>
      <c r="F74" s="50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107">
        <v>0</v>
      </c>
      <c r="Y74" s="103">
        <v>0</v>
      </c>
    </row>
    <row r="75" spans="1:25" s="27" customFormat="1" ht="47.25" outlineLevel="5">
      <c r="A75" s="48" t="s">
        <v>265</v>
      </c>
      <c r="B75" s="49" t="s">
        <v>8</v>
      </c>
      <c r="C75" s="49" t="s">
        <v>275</v>
      </c>
      <c r="D75" s="49" t="s">
        <v>266</v>
      </c>
      <c r="E75" s="49"/>
      <c r="F75" s="50">
        <v>1189.14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107">
        <v>535.93627</v>
      </c>
      <c r="Y75" s="103">
        <f aca="true" t="shared" si="13" ref="Y75:Y138">X75/F75*100</f>
        <v>45.06923238643053</v>
      </c>
    </row>
    <row r="76" spans="1:25" s="27" customFormat="1" ht="15.75" outlineLevel="5">
      <c r="A76" s="5" t="s">
        <v>96</v>
      </c>
      <c r="B76" s="6" t="s">
        <v>8</v>
      </c>
      <c r="C76" s="6" t="s">
        <v>275</v>
      </c>
      <c r="D76" s="6" t="s">
        <v>97</v>
      </c>
      <c r="E76" s="6"/>
      <c r="F76" s="7">
        <f>F77+F78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7">
        <f>X77+X78</f>
        <v>0</v>
      </c>
      <c r="Y76" s="103">
        <v>0</v>
      </c>
    </row>
    <row r="77" spans="1:25" s="27" customFormat="1" ht="31.5" outlineLevel="5">
      <c r="A77" s="48" t="s">
        <v>98</v>
      </c>
      <c r="B77" s="49" t="s">
        <v>8</v>
      </c>
      <c r="C77" s="49" t="s">
        <v>275</v>
      </c>
      <c r="D77" s="49" t="s">
        <v>99</v>
      </c>
      <c r="E77" s="49"/>
      <c r="F77" s="50"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107">
        <v>0</v>
      </c>
      <c r="Y77" s="103">
        <v>0</v>
      </c>
    </row>
    <row r="78" spans="1:25" s="27" customFormat="1" ht="31.5" outlineLevel="5">
      <c r="A78" s="48" t="s">
        <v>100</v>
      </c>
      <c r="B78" s="49" t="s">
        <v>8</v>
      </c>
      <c r="C78" s="49" t="s">
        <v>275</v>
      </c>
      <c r="D78" s="49" t="s">
        <v>101</v>
      </c>
      <c r="E78" s="49"/>
      <c r="F78" s="50"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107">
        <v>0</v>
      </c>
      <c r="Y78" s="103">
        <v>0</v>
      </c>
    </row>
    <row r="79" spans="1:25" s="27" customFormat="1" ht="15.75" outlineLevel="5">
      <c r="A79" s="8" t="s">
        <v>217</v>
      </c>
      <c r="B79" s="9" t="s">
        <v>218</v>
      </c>
      <c r="C79" s="9" t="s">
        <v>271</v>
      </c>
      <c r="D79" s="9" t="s">
        <v>5</v>
      </c>
      <c r="E79" s="9"/>
      <c r="F79" s="10">
        <f>F80</f>
        <v>302.4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10">
        <f>X80</f>
        <v>302.4</v>
      </c>
      <c r="Y79" s="103">
        <f t="shared" si="13"/>
        <v>100</v>
      </c>
    </row>
    <row r="80" spans="1:25" s="27" customFormat="1" ht="31.5" outlineLevel="5">
      <c r="A80" s="22" t="s">
        <v>139</v>
      </c>
      <c r="B80" s="9" t="s">
        <v>218</v>
      </c>
      <c r="C80" s="9" t="s">
        <v>272</v>
      </c>
      <c r="D80" s="9" t="s">
        <v>5</v>
      </c>
      <c r="E80" s="9"/>
      <c r="F80" s="10">
        <f>F81</f>
        <v>302.4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10">
        <f>X81</f>
        <v>302.4</v>
      </c>
      <c r="Y80" s="103">
        <f t="shared" si="13"/>
        <v>100</v>
      </c>
    </row>
    <row r="81" spans="1:25" s="27" customFormat="1" ht="31.5" outlineLevel="5">
      <c r="A81" s="22" t="s">
        <v>141</v>
      </c>
      <c r="B81" s="9" t="s">
        <v>218</v>
      </c>
      <c r="C81" s="9" t="s">
        <v>273</v>
      </c>
      <c r="D81" s="9" t="s">
        <v>5</v>
      </c>
      <c r="E81" s="9"/>
      <c r="F81" s="10">
        <v>302.4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10">
        <v>302.4</v>
      </c>
      <c r="Y81" s="103">
        <f t="shared" si="13"/>
        <v>100</v>
      </c>
    </row>
    <row r="82" spans="1:25" s="27" customFormat="1" ht="31.5" outlineLevel="5">
      <c r="A82" s="51" t="s">
        <v>216</v>
      </c>
      <c r="B82" s="19" t="s">
        <v>218</v>
      </c>
      <c r="C82" s="19" t="s">
        <v>280</v>
      </c>
      <c r="D82" s="19" t="s">
        <v>5</v>
      </c>
      <c r="E82" s="19"/>
      <c r="F82" s="20">
        <f>F83</f>
        <v>156.9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20">
        <f>X83</f>
        <v>302.4</v>
      </c>
      <c r="Y82" s="103">
        <f t="shared" si="13"/>
        <v>192.73422562141488</v>
      </c>
    </row>
    <row r="83" spans="1:25" s="27" customFormat="1" ht="15.75" outlineLevel="5">
      <c r="A83" s="5" t="s">
        <v>252</v>
      </c>
      <c r="B83" s="6" t="s">
        <v>218</v>
      </c>
      <c r="C83" s="6" t="s">
        <v>280</v>
      </c>
      <c r="D83" s="6" t="s">
        <v>250</v>
      </c>
      <c r="E83" s="6"/>
      <c r="F83" s="7">
        <f>F84</f>
        <v>156.9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X83" s="7">
        <f>X84</f>
        <v>302.4</v>
      </c>
      <c r="Y83" s="103">
        <f t="shared" si="13"/>
        <v>192.73422562141488</v>
      </c>
    </row>
    <row r="84" spans="1:25" s="27" customFormat="1" ht="15.75" outlineLevel="5">
      <c r="A84" s="48" t="s">
        <v>253</v>
      </c>
      <c r="B84" s="49" t="s">
        <v>218</v>
      </c>
      <c r="C84" s="49" t="s">
        <v>280</v>
      </c>
      <c r="D84" s="49" t="s">
        <v>251</v>
      </c>
      <c r="E84" s="49"/>
      <c r="F84" s="50">
        <v>156.9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X84" s="107">
        <v>302.4</v>
      </c>
      <c r="Y84" s="103">
        <f t="shared" si="13"/>
        <v>192.73422562141488</v>
      </c>
    </row>
    <row r="85" spans="1:25" s="27" customFormat="1" ht="15.75" outlineLevel="3">
      <c r="A85" s="8" t="s">
        <v>31</v>
      </c>
      <c r="B85" s="9" t="s">
        <v>9</v>
      </c>
      <c r="C85" s="9" t="s">
        <v>271</v>
      </c>
      <c r="D85" s="9" t="s">
        <v>5</v>
      </c>
      <c r="E85" s="9"/>
      <c r="F85" s="10">
        <f>F86</f>
        <v>200</v>
      </c>
      <c r="G85" s="10" t="e">
        <f>#REF!</f>
        <v>#REF!</v>
      </c>
      <c r="H85" s="10" t="e">
        <f>#REF!</f>
        <v>#REF!</v>
      </c>
      <c r="I85" s="10" t="e">
        <f>#REF!</f>
        <v>#REF!</v>
      </c>
      <c r="J85" s="10" t="e">
        <f>#REF!</f>
        <v>#REF!</v>
      </c>
      <c r="K85" s="10" t="e">
        <f>#REF!</f>
        <v>#REF!</v>
      </c>
      <c r="L85" s="10" t="e">
        <f>#REF!</f>
        <v>#REF!</v>
      </c>
      <c r="M85" s="10" t="e">
        <f>#REF!</f>
        <v>#REF!</v>
      </c>
      <c r="N85" s="10" t="e">
        <f>#REF!</f>
        <v>#REF!</v>
      </c>
      <c r="O85" s="10" t="e">
        <f>#REF!</f>
        <v>#REF!</v>
      </c>
      <c r="P85" s="10" t="e">
        <f>#REF!</f>
        <v>#REF!</v>
      </c>
      <c r="Q85" s="10" t="e">
        <f>#REF!</f>
        <v>#REF!</v>
      </c>
      <c r="R85" s="10" t="e">
        <f>#REF!</f>
        <v>#REF!</v>
      </c>
      <c r="S85" s="10" t="e">
        <f>#REF!</f>
        <v>#REF!</v>
      </c>
      <c r="T85" s="10" t="e">
        <f>#REF!</f>
        <v>#REF!</v>
      </c>
      <c r="U85" s="10" t="e">
        <f>#REF!</f>
        <v>#REF!</v>
      </c>
      <c r="V85" s="10" t="e">
        <f>#REF!</f>
        <v>#REF!</v>
      </c>
      <c r="X85" s="10">
        <f>X86</f>
        <v>0</v>
      </c>
      <c r="Y85" s="103">
        <f t="shared" si="13"/>
        <v>0</v>
      </c>
    </row>
    <row r="86" spans="1:25" s="27" customFormat="1" ht="31.5" outlineLevel="3">
      <c r="A86" s="22" t="s">
        <v>139</v>
      </c>
      <c r="B86" s="12" t="s">
        <v>9</v>
      </c>
      <c r="C86" s="12" t="s">
        <v>272</v>
      </c>
      <c r="D86" s="12" t="s">
        <v>5</v>
      </c>
      <c r="E86" s="12"/>
      <c r="F86" s="13">
        <f>F87</f>
        <v>200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X86" s="13">
        <f>X87</f>
        <v>0</v>
      </c>
      <c r="Y86" s="103">
        <f t="shared" si="13"/>
        <v>0</v>
      </c>
    </row>
    <row r="87" spans="1:25" s="27" customFormat="1" ht="31.5" outlineLevel="3">
      <c r="A87" s="22" t="s">
        <v>141</v>
      </c>
      <c r="B87" s="12" t="s">
        <v>9</v>
      </c>
      <c r="C87" s="12" t="s">
        <v>273</v>
      </c>
      <c r="D87" s="12" t="s">
        <v>5</v>
      </c>
      <c r="E87" s="12"/>
      <c r="F87" s="13">
        <f>F88</f>
        <v>200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X87" s="13">
        <f>X88</f>
        <v>0</v>
      </c>
      <c r="Y87" s="103">
        <f t="shared" si="13"/>
        <v>0</v>
      </c>
    </row>
    <row r="88" spans="1:25" s="27" customFormat="1" ht="31.5" outlineLevel="4">
      <c r="A88" s="51" t="s">
        <v>143</v>
      </c>
      <c r="B88" s="19" t="s">
        <v>9</v>
      </c>
      <c r="C88" s="19" t="s">
        <v>281</v>
      </c>
      <c r="D88" s="19" t="s">
        <v>5</v>
      </c>
      <c r="E88" s="19"/>
      <c r="F88" s="20">
        <f>F89</f>
        <v>200</v>
      </c>
      <c r="G88" s="7">
        <f aca="true" t="shared" si="14" ref="G88:V88">G89</f>
        <v>0</v>
      </c>
      <c r="H88" s="7">
        <f t="shared" si="14"/>
        <v>0</v>
      </c>
      <c r="I88" s="7">
        <f t="shared" si="14"/>
        <v>0</v>
      </c>
      <c r="J88" s="7">
        <f t="shared" si="14"/>
        <v>0</v>
      </c>
      <c r="K88" s="7">
        <f t="shared" si="14"/>
        <v>0</v>
      </c>
      <c r="L88" s="7">
        <f t="shared" si="14"/>
        <v>0</v>
      </c>
      <c r="M88" s="7">
        <f t="shared" si="14"/>
        <v>0</v>
      </c>
      <c r="N88" s="7">
        <f t="shared" si="14"/>
        <v>0</v>
      </c>
      <c r="O88" s="7">
        <f t="shared" si="14"/>
        <v>0</v>
      </c>
      <c r="P88" s="7">
        <f t="shared" si="14"/>
        <v>0</v>
      </c>
      <c r="Q88" s="7">
        <f t="shared" si="14"/>
        <v>0</v>
      </c>
      <c r="R88" s="7">
        <f t="shared" si="14"/>
        <v>0</v>
      </c>
      <c r="S88" s="7">
        <f t="shared" si="14"/>
        <v>0</v>
      </c>
      <c r="T88" s="7">
        <f t="shared" si="14"/>
        <v>0</v>
      </c>
      <c r="U88" s="7">
        <f t="shared" si="14"/>
        <v>0</v>
      </c>
      <c r="V88" s="7">
        <f t="shared" si="14"/>
        <v>0</v>
      </c>
      <c r="X88" s="20">
        <f>X89</f>
        <v>0</v>
      </c>
      <c r="Y88" s="103">
        <f t="shared" si="13"/>
        <v>0</v>
      </c>
    </row>
    <row r="89" spans="1:25" s="27" customFormat="1" ht="15.75" outlineLevel="5">
      <c r="A89" s="5" t="s">
        <v>112</v>
      </c>
      <c r="B89" s="6" t="s">
        <v>9</v>
      </c>
      <c r="C89" s="6" t="s">
        <v>281</v>
      </c>
      <c r="D89" s="6" t="s">
        <v>111</v>
      </c>
      <c r="E89" s="6"/>
      <c r="F89" s="7">
        <v>200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107">
        <v>0</v>
      </c>
      <c r="Y89" s="103">
        <f t="shared" si="13"/>
        <v>0</v>
      </c>
    </row>
    <row r="90" spans="1:25" s="27" customFormat="1" ht="15.75" customHeight="1" outlineLevel="3">
      <c r="A90" s="8" t="s">
        <v>32</v>
      </c>
      <c r="B90" s="9" t="s">
        <v>71</v>
      </c>
      <c r="C90" s="9" t="s">
        <v>271</v>
      </c>
      <c r="D90" s="9" t="s">
        <v>5</v>
      </c>
      <c r="E90" s="9"/>
      <c r="F90" s="83">
        <f>F91+F161</f>
        <v>59411.02188</v>
      </c>
      <c r="G90" s="10" t="e">
        <f>G91+#REF!+#REF!+#REF!+#REF!+#REF!+G138+G146+G154</f>
        <v>#REF!</v>
      </c>
      <c r="H90" s="10" t="e">
        <f>H91+#REF!+#REF!+#REF!+#REF!+#REF!+H138+H146+H154</f>
        <v>#REF!</v>
      </c>
      <c r="I90" s="10" t="e">
        <f>I91+#REF!+#REF!+#REF!+#REF!+#REF!+I138+I146+I154</f>
        <v>#REF!</v>
      </c>
      <c r="J90" s="10" t="e">
        <f>J91+#REF!+#REF!+#REF!+#REF!+#REF!+J138+J146+J154</f>
        <v>#REF!</v>
      </c>
      <c r="K90" s="10" t="e">
        <f>K91+#REF!+#REF!+#REF!+#REF!+#REF!+K138+K146+K154</f>
        <v>#REF!</v>
      </c>
      <c r="L90" s="10" t="e">
        <f>L91+#REF!+#REF!+#REF!+#REF!+#REF!+L138+L146+L154</f>
        <v>#REF!</v>
      </c>
      <c r="M90" s="10" t="e">
        <f>M91+#REF!+#REF!+#REF!+#REF!+#REF!+M138+M146+M154</f>
        <v>#REF!</v>
      </c>
      <c r="N90" s="10" t="e">
        <f>N91+#REF!+#REF!+#REF!+#REF!+#REF!+N138+N146+N154</f>
        <v>#REF!</v>
      </c>
      <c r="O90" s="10" t="e">
        <f>O91+#REF!+#REF!+#REF!+#REF!+#REF!+O138+O146+O154</f>
        <v>#REF!</v>
      </c>
      <c r="P90" s="10" t="e">
        <f>P91+#REF!+#REF!+#REF!+#REF!+#REF!+P138+P146+P154</f>
        <v>#REF!</v>
      </c>
      <c r="Q90" s="10" t="e">
        <f>Q91+#REF!+#REF!+#REF!+#REF!+#REF!+Q138+Q146+Q154</f>
        <v>#REF!</v>
      </c>
      <c r="R90" s="10" t="e">
        <f>R91+#REF!+#REF!+#REF!+#REF!+#REF!+R138+R146+R154</f>
        <v>#REF!</v>
      </c>
      <c r="S90" s="10" t="e">
        <f>S91+#REF!+#REF!+#REF!+#REF!+#REF!+S138+S146+S154</f>
        <v>#REF!</v>
      </c>
      <c r="T90" s="10" t="e">
        <f>T91+#REF!+#REF!+#REF!+#REF!+#REF!+T138+T146+T154</f>
        <v>#REF!</v>
      </c>
      <c r="U90" s="10" t="e">
        <f>U91+#REF!+#REF!+#REF!+#REF!+#REF!+U138+U146+U154</f>
        <v>#REF!</v>
      </c>
      <c r="V90" s="10" t="e">
        <f>V91+#REF!+#REF!+#REF!+#REF!+#REF!+V138+V146+V154</f>
        <v>#REF!</v>
      </c>
      <c r="X90" s="83">
        <f>X91+X161</f>
        <v>25036.444589999996</v>
      </c>
      <c r="Y90" s="103">
        <f t="shared" si="13"/>
        <v>42.141077190305346</v>
      </c>
    </row>
    <row r="91" spans="1:25" s="27" customFormat="1" ht="31.5" outlineLevel="3">
      <c r="A91" s="22" t="s">
        <v>139</v>
      </c>
      <c r="B91" s="12" t="s">
        <v>71</v>
      </c>
      <c r="C91" s="12" t="s">
        <v>272</v>
      </c>
      <c r="D91" s="12" t="s">
        <v>5</v>
      </c>
      <c r="E91" s="12"/>
      <c r="F91" s="89">
        <f>F92</f>
        <v>47123.54748</v>
      </c>
      <c r="G91" s="13">
        <f aca="true" t="shared" si="15" ref="G91:V91">G93</f>
        <v>0</v>
      </c>
      <c r="H91" s="13">
        <f t="shared" si="15"/>
        <v>0</v>
      </c>
      <c r="I91" s="13">
        <f t="shared" si="15"/>
        <v>0</v>
      </c>
      <c r="J91" s="13">
        <f t="shared" si="15"/>
        <v>0</v>
      </c>
      <c r="K91" s="13">
        <f t="shared" si="15"/>
        <v>0</v>
      </c>
      <c r="L91" s="13">
        <f t="shared" si="15"/>
        <v>0</v>
      </c>
      <c r="M91" s="13">
        <f t="shared" si="15"/>
        <v>0</v>
      </c>
      <c r="N91" s="13">
        <f t="shared" si="15"/>
        <v>0</v>
      </c>
      <c r="O91" s="13">
        <f t="shared" si="15"/>
        <v>0</v>
      </c>
      <c r="P91" s="13">
        <f t="shared" si="15"/>
        <v>0</v>
      </c>
      <c r="Q91" s="13">
        <f t="shared" si="15"/>
        <v>0</v>
      </c>
      <c r="R91" s="13">
        <f t="shared" si="15"/>
        <v>0</v>
      </c>
      <c r="S91" s="13">
        <f t="shared" si="15"/>
        <v>0</v>
      </c>
      <c r="T91" s="13">
        <f t="shared" si="15"/>
        <v>0</v>
      </c>
      <c r="U91" s="13">
        <f t="shared" si="15"/>
        <v>0</v>
      </c>
      <c r="V91" s="13">
        <f t="shared" si="15"/>
        <v>0</v>
      </c>
      <c r="X91" s="89">
        <f>X92</f>
        <v>21023.231789999994</v>
      </c>
      <c r="Y91" s="103">
        <f t="shared" si="13"/>
        <v>44.61300753921932</v>
      </c>
    </row>
    <row r="92" spans="1:25" s="27" customFormat="1" ht="31.5" outlineLevel="3">
      <c r="A92" s="22" t="s">
        <v>141</v>
      </c>
      <c r="B92" s="12" t="s">
        <v>71</v>
      </c>
      <c r="C92" s="12" t="s">
        <v>273</v>
      </c>
      <c r="D92" s="12" t="s">
        <v>5</v>
      </c>
      <c r="E92" s="12"/>
      <c r="F92" s="89">
        <f>F93+F103+F111+F127+F116+F138+F146+F154+F119+F100+F124</f>
        <v>47123.54748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X92" s="89">
        <f>X93+X103+X111+X127+X116+X138+X146+X154+X119+X100+X124</f>
        <v>21023.231789999994</v>
      </c>
      <c r="Y92" s="103">
        <f t="shared" si="13"/>
        <v>44.61300753921932</v>
      </c>
    </row>
    <row r="93" spans="1:25" s="27" customFormat="1" ht="15.75" outlineLevel="4">
      <c r="A93" s="51" t="s">
        <v>33</v>
      </c>
      <c r="B93" s="19" t="s">
        <v>71</v>
      </c>
      <c r="C93" s="19" t="s">
        <v>282</v>
      </c>
      <c r="D93" s="19" t="s">
        <v>5</v>
      </c>
      <c r="E93" s="19"/>
      <c r="F93" s="85">
        <f>F94+F98</f>
        <v>1400</v>
      </c>
      <c r="G93" s="7">
        <f aca="true" t="shared" si="16" ref="G93:V93">G94</f>
        <v>0</v>
      </c>
      <c r="H93" s="7">
        <f t="shared" si="16"/>
        <v>0</v>
      </c>
      <c r="I93" s="7">
        <f t="shared" si="16"/>
        <v>0</v>
      </c>
      <c r="J93" s="7">
        <f t="shared" si="16"/>
        <v>0</v>
      </c>
      <c r="K93" s="7">
        <f t="shared" si="16"/>
        <v>0</v>
      </c>
      <c r="L93" s="7">
        <f t="shared" si="16"/>
        <v>0</v>
      </c>
      <c r="M93" s="7">
        <f t="shared" si="16"/>
        <v>0</v>
      </c>
      <c r="N93" s="7">
        <f t="shared" si="16"/>
        <v>0</v>
      </c>
      <c r="O93" s="7">
        <f t="shared" si="16"/>
        <v>0</v>
      </c>
      <c r="P93" s="7">
        <f t="shared" si="16"/>
        <v>0</v>
      </c>
      <c r="Q93" s="7">
        <f t="shared" si="16"/>
        <v>0</v>
      </c>
      <c r="R93" s="7">
        <f t="shared" si="16"/>
        <v>0</v>
      </c>
      <c r="S93" s="7">
        <f t="shared" si="16"/>
        <v>0</v>
      </c>
      <c r="T93" s="7">
        <f t="shared" si="16"/>
        <v>0</v>
      </c>
      <c r="U93" s="7">
        <f t="shared" si="16"/>
        <v>0</v>
      </c>
      <c r="V93" s="7">
        <f t="shared" si="16"/>
        <v>0</v>
      </c>
      <c r="X93" s="85">
        <f>X94+X98</f>
        <v>676.5072100000001</v>
      </c>
      <c r="Y93" s="103">
        <f t="shared" si="13"/>
        <v>48.32194357142858</v>
      </c>
    </row>
    <row r="94" spans="1:25" s="27" customFormat="1" ht="31.5" outlineLevel="5">
      <c r="A94" s="5" t="s">
        <v>95</v>
      </c>
      <c r="B94" s="6" t="s">
        <v>71</v>
      </c>
      <c r="C94" s="6" t="s">
        <v>282</v>
      </c>
      <c r="D94" s="6" t="s">
        <v>94</v>
      </c>
      <c r="E94" s="6"/>
      <c r="F94" s="86">
        <f>F95+F96+F97</f>
        <v>1219.1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6">
        <f>X95+X96+X97</f>
        <v>593.2538400000001</v>
      </c>
      <c r="Y94" s="103">
        <f t="shared" si="13"/>
        <v>48.66326306291528</v>
      </c>
    </row>
    <row r="95" spans="1:25" s="27" customFormat="1" ht="31.5" outlineLevel="5">
      <c r="A95" s="48" t="s">
        <v>264</v>
      </c>
      <c r="B95" s="49" t="s">
        <v>71</v>
      </c>
      <c r="C95" s="49" t="s">
        <v>282</v>
      </c>
      <c r="D95" s="49" t="s">
        <v>92</v>
      </c>
      <c r="E95" s="49"/>
      <c r="F95" s="87">
        <v>938.8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107">
        <v>461.34692</v>
      </c>
      <c r="Y95" s="103">
        <f t="shared" si="13"/>
        <v>49.14219429058373</v>
      </c>
    </row>
    <row r="96" spans="1:25" s="27" customFormat="1" ht="31.5" outlineLevel="5">
      <c r="A96" s="48" t="s">
        <v>269</v>
      </c>
      <c r="B96" s="49" t="s">
        <v>71</v>
      </c>
      <c r="C96" s="49" t="s">
        <v>282</v>
      </c>
      <c r="D96" s="49" t="s">
        <v>93</v>
      </c>
      <c r="E96" s="49"/>
      <c r="F96" s="87"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107">
        <v>0</v>
      </c>
      <c r="Y96" s="103">
        <v>0</v>
      </c>
    </row>
    <row r="97" spans="1:25" s="27" customFormat="1" ht="47.25" outlineLevel="5">
      <c r="A97" s="48" t="s">
        <v>265</v>
      </c>
      <c r="B97" s="49" t="s">
        <v>71</v>
      </c>
      <c r="C97" s="49" t="s">
        <v>282</v>
      </c>
      <c r="D97" s="49" t="s">
        <v>266</v>
      </c>
      <c r="E97" s="49"/>
      <c r="F97" s="87">
        <v>280.3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107">
        <v>131.90692</v>
      </c>
      <c r="Y97" s="103">
        <f t="shared" si="13"/>
        <v>47.0591937210132</v>
      </c>
    </row>
    <row r="98" spans="1:25" s="27" customFormat="1" ht="15.75" outlineLevel="5">
      <c r="A98" s="5" t="s">
        <v>96</v>
      </c>
      <c r="B98" s="6" t="s">
        <v>71</v>
      </c>
      <c r="C98" s="6" t="s">
        <v>282</v>
      </c>
      <c r="D98" s="6" t="s">
        <v>97</v>
      </c>
      <c r="E98" s="6"/>
      <c r="F98" s="86">
        <f>F99</f>
        <v>180.9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86">
        <f>X99</f>
        <v>83.25337</v>
      </c>
      <c r="Y98" s="103">
        <f t="shared" si="13"/>
        <v>46.02176340519624</v>
      </c>
    </row>
    <row r="99" spans="1:25" s="27" customFormat="1" ht="31.5" outlineLevel="5">
      <c r="A99" s="48" t="s">
        <v>100</v>
      </c>
      <c r="B99" s="49" t="s">
        <v>71</v>
      </c>
      <c r="C99" s="49" t="s">
        <v>282</v>
      </c>
      <c r="D99" s="49" t="s">
        <v>101</v>
      </c>
      <c r="E99" s="49"/>
      <c r="F99" s="87">
        <v>180.9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107">
        <v>83.25337</v>
      </c>
      <c r="Y99" s="103">
        <f t="shared" si="13"/>
        <v>46.02176340519624</v>
      </c>
    </row>
    <row r="100" spans="1:25" s="27" customFormat="1" ht="47.25" outlineLevel="5">
      <c r="A100" s="51" t="s">
        <v>254</v>
      </c>
      <c r="B100" s="19" t="s">
        <v>71</v>
      </c>
      <c r="C100" s="19" t="s">
        <v>283</v>
      </c>
      <c r="D100" s="19" t="s">
        <v>5</v>
      </c>
      <c r="E100" s="19"/>
      <c r="F100" s="85">
        <f>F101</f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5">
        <f>X101</f>
        <v>0</v>
      </c>
      <c r="Y100" s="103">
        <v>0</v>
      </c>
    </row>
    <row r="101" spans="1:25" s="27" customFormat="1" ht="15.75" outlineLevel="5">
      <c r="A101" s="5" t="s">
        <v>96</v>
      </c>
      <c r="B101" s="6" t="s">
        <v>71</v>
      </c>
      <c r="C101" s="6" t="s">
        <v>283</v>
      </c>
      <c r="D101" s="6" t="s">
        <v>97</v>
      </c>
      <c r="E101" s="6"/>
      <c r="F101" s="86">
        <f>F102</f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86">
        <f>X102</f>
        <v>0</v>
      </c>
      <c r="Y101" s="103">
        <v>0</v>
      </c>
    </row>
    <row r="102" spans="1:25" s="27" customFormat="1" ht="31.5" outlineLevel="5">
      <c r="A102" s="48" t="s">
        <v>100</v>
      </c>
      <c r="B102" s="49" t="s">
        <v>71</v>
      </c>
      <c r="C102" s="49" t="s">
        <v>283</v>
      </c>
      <c r="D102" s="49" t="s">
        <v>101</v>
      </c>
      <c r="E102" s="49"/>
      <c r="F102" s="87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107">
        <v>0</v>
      </c>
      <c r="Y102" s="103">
        <v>0</v>
      </c>
    </row>
    <row r="103" spans="1:25" s="27" customFormat="1" ht="47.25" outlineLevel="4">
      <c r="A103" s="52" t="s">
        <v>208</v>
      </c>
      <c r="B103" s="19" t="s">
        <v>71</v>
      </c>
      <c r="C103" s="19" t="s">
        <v>275</v>
      </c>
      <c r="D103" s="19" t="s">
        <v>5</v>
      </c>
      <c r="E103" s="19"/>
      <c r="F103" s="85">
        <f>F104+F108</f>
        <v>17403.739999999998</v>
      </c>
      <c r="G103" s="7">
        <f aca="true" t="shared" si="17" ref="G103:V103">G104</f>
        <v>0</v>
      </c>
      <c r="H103" s="7">
        <f t="shared" si="17"/>
        <v>0</v>
      </c>
      <c r="I103" s="7">
        <f t="shared" si="17"/>
        <v>0</v>
      </c>
      <c r="J103" s="7">
        <f t="shared" si="17"/>
        <v>0</v>
      </c>
      <c r="K103" s="7">
        <f t="shared" si="17"/>
        <v>0</v>
      </c>
      <c r="L103" s="7">
        <f t="shared" si="17"/>
        <v>0</v>
      </c>
      <c r="M103" s="7">
        <f t="shared" si="17"/>
        <v>0</v>
      </c>
      <c r="N103" s="7">
        <f t="shared" si="17"/>
        <v>0</v>
      </c>
      <c r="O103" s="7">
        <f t="shared" si="17"/>
        <v>0</v>
      </c>
      <c r="P103" s="7">
        <f t="shared" si="17"/>
        <v>0</v>
      </c>
      <c r="Q103" s="7">
        <f t="shared" si="17"/>
        <v>0</v>
      </c>
      <c r="R103" s="7">
        <f t="shared" si="17"/>
        <v>0</v>
      </c>
      <c r="S103" s="7">
        <f t="shared" si="17"/>
        <v>0</v>
      </c>
      <c r="T103" s="7">
        <f t="shared" si="17"/>
        <v>0</v>
      </c>
      <c r="U103" s="7">
        <f t="shared" si="17"/>
        <v>0</v>
      </c>
      <c r="V103" s="7">
        <f t="shared" si="17"/>
        <v>0</v>
      </c>
      <c r="X103" s="85">
        <f>X104+X108</f>
        <v>5983.70436</v>
      </c>
      <c r="Y103" s="103">
        <f t="shared" si="13"/>
        <v>34.381715424385796</v>
      </c>
    </row>
    <row r="104" spans="1:25" s="27" customFormat="1" ht="31.5" outlineLevel="5">
      <c r="A104" s="5" t="s">
        <v>95</v>
      </c>
      <c r="B104" s="6" t="s">
        <v>71</v>
      </c>
      <c r="C104" s="6" t="s">
        <v>275</v>
      </c>
      <c r="D104" s="6" t="s">
        <v>94</v>
      </c>
      <c r="E104" s="6"/>
      <c r="F104" s="86">
        <f>F105+F106+F107</f>
        <v>17273.14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86">
        <f>X105+X106+X107</f>
        <v>5962.50436</v>
      </c>
      <c r="Y104" s="103">
        <f t="shared" si="13"/>
        <v>34.51893726328855</v>
      </c>
    </row>
    <row r="105" spans="1:25" s="27" customFormat="1" ht="31.5" outlineLevel="5">
      <c r="A105" s="48" t="s">
        <v>264</v>
      </c>
      <c r="B105" s="49" t="s">
        <v>71</v>
      </c>
      <c r="C105" s="49" t="s">
        <v>275</v>
      </c>
      <c r="D105" s="49" t="s">
        <v>92</v>
      </c>
      <c r="E105" s="49"/>
      <c r="F105" s="87">
        <v>13249.21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107">
        <v>4569.63138</v>
      </c>
      <c r="Y105" s="103">
        <f t="shared" si="13"/>
        <v>34.48984037538842</v>
      </c>
    </row>
    <row r="106" spans="1:25" s="27" customFormat="1" ht="31.5" outlineLevel="5">
      <c r="A106" s="48" t="s">
        <v>269</v>
      </c>
      <c r="B106" s="49" t="s">
        <v>71</v>
      </c>
      <c r="C106" s="49" t="s">
        <v>275</v>
      </c>
      <c r="D106" s="49" t="s">
        <v>93</v>
      </c>
      <c r="E106" s="49"/>
      <c r="F106" s="50">
        <v>5.4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107">
        <v>0</v>
      </c>
      <c r="Y106" s="103">
        <f t="shared" si="13"/>
        <v>0</v>
      </c>
    </row>
    <row r="107" spans="1:25" s="27" customFormat="1" ht="47.25" outlineLevel="5">
      <c r="A107" s="48" t="s">
        <v>265</v>
      </c>
      <c r="B107" s="49" t="s">
        <v>71</v>
      </c>
      <c r="C107" s="49" t="s">
        <v>275</v>
      </c>
      <c r="D107" s="49" t="s">
        <v>266</v>
      </c>
      <c r="E107" s="49"/>
      <c r="F107" s="50">
        <v>4018.53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107">
        <v>1392.87298</v>
      </c>
      <c r="Y107" s="103">
        <f t="shared" si="13"/>
        <v>34.66125623051216</v>
      </c>
    </row>
    <row r="108" spans="1:25" s="27" customFormat="1" ht="15.75" outlineLevel="5">
      <c r="A108" s="5" t="s">
        <v>96</v>
      </c>
      <c r="B108" s="6" t="s">
        <v>71</v>
      </c>
      <c r="C108" s="6" t="s">
        <v>275</v>
      </c>
      <c r="D108" s="6" t="s">
        <v>97</v>
      </c>
      <c r="E108" s="6"/>
      <c r="F108" s="7">
        <f>F109+F110</f>
        <v>130.6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7">
        <f>X109+X110</f>
        <v>21.2</v>
      </c>
      <c r="Y108" s="103">
        <f t="shared" si="13"/>
        <v>16.232771822358348</v>
      </c>
    </row>
    <row r="109" spans="1:25" s="27" customFormat="1" ht="31.5" outlineLevel="5">
      <c r="A109" s="48" t="s">
        <v>98</v>
      </c>
      <c r="B109" s="49" t="s">
        <v>71</v>
      </c>
      <c r="C109" s="49" t="s">
        <v>275</v>
      </c>
      <c r="D109" s="49" t="s">
        <v>99</v>
      </c>
      <c r="E109" s="49"/>
      <c r="F109" s="50"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X109" s="107">
        <v>0</v>
      </c>
      <c r="Y109" s="103">
        <v>0</v>
      </c>
    </row>
    <row r="110" spans="1:25" s="27" customFormat="1" ht="31.5" outlineLevel="5">
      <c r="A110" s="48" t="s">
        <v>100</v>
      </c>
      <c r="B110" s="49" t="s">
        <v>71</v>
      </c>
      <c r="C110" s="49" t="s">
        <v>275</v>
      </c>
      <c r="D110" s="49" t="s">
        <v>101</v>
      </c>
      <c r="E110" s="49"/>
      <c r="F110" s="50">
        <v>130.6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107">
        <v>21.2</v>
      </c>
      <c r="Y110" s="103">
        <f t="shared" si="13"/>
        <v>16.232771822358348</v>
      </c>
    </row>
    <row r="111" spans="1:25" s="27" customFormat="1" ht="48.75" customHeight="1" outlineLevel="4">
      <c r="A111" s="51" t="s">
        <v>144</v>
      </c>
      <c r="B111" s="19" t="s">
        <v>71</v>
      </c>
      <c r="C111" s="19" t="s">
        <v>284</v>
      </c>
      <c r="D111" s="19" t="s">
        <v>5</v>
      </c>
      <c r="E111" s="19"/>
      <c r="F111" s="20">
        <f>F112+F114</f>
        <v>246.54999999999998</v>
      </c>
      <c r="G111" s="7">
        <f aca="true" t="shared" si="18" ref="G111:V111">G112</f>
        <v>0</v>
      </c>
      <c r="H111" s="7">
        <f t="shared" si="18"/>
        <v>0</v>
      </c>
      <c r="I111" s="7">
        <f t="shared" si="18"/>
        <v>0</v>
      </c>
      <c r="J111" s="7">
        <f t="shared" si="18"/>
        <v>0</v>
      </c>
      <c r="K111" s="7">
        <f t="shared" si="18"/>
        <v>0</v>
      </c>
      <c r="L111" s="7">
        <f t="shared" si="18"/>
        <v>0</v>
      </c>
      <c r="M111" s="7">
        <f t="shared" si="18"/>
        <v>0</v>
      </c>
      <c r="N111" s="7">
        <f t="shared" si="18"/>
        <v>0</v>
      </c>
      <c r="O111" s="7">
        <f t="shared" si="18"/>
        <v>0</v>
      </c>
      <c r="P111" s="7">
        <f t="shared" si="18"/>
        <v>0</v>
      </c>
      <c r="Q111" s="7">
        <f t="shared" si="18"/>
        <v>0</v>
      </c>
      <c r="R111" s="7">
        <f t="shared" si="18"/>
        <v>0</v>
      </c>
      <c r="S111" s="7">
        <f t="shared" si="18"/>
        <v>0</v>
      </c>
      <c r="T111" s="7">
        <f t="shared" si="18"/>
        <v>0</v>
      </c>
      <c r="U111" s="7">
        <f t="shared" si="18"/>
        <v>0</v>
      </c>
      <c r="V111" s="7">
        <f t="shared" si="18"/>
        <v>0</v>
      </c>
      <c r="X111" s="20">
        <f>X112+X114</f>
        <v>18.17134</v>
      </c>
      <c r="Y111" s="103">
        <f t="shared" si="13"/>
        <v>7.370245386331374</v>
      </c>
    </row>
    <row r="112" spans="1:25" s="27" customFormat="1" ht="15.75" outlineLevel="5">
      <c r="A112" s="5" t="s">
        <v>96</v>
      </c>
      <c r="B112" s="6" t="s">
        <v>71</v>
      </c>
      <c r="C112" s="6" t="s">
        <v>284</v>
      </c>
      <c r="D112" s="6" t="s">
        <v>97</v>
      </c>
      <c r="E112" s="6"/>
      <c r="F112" s="7">
        <f>F113</f>
        <v>240.6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7">
        <f>X113</f>
        <v>15.32134</v>
      </c>
      <c r="Y112" s="103">
        <f t="shared" si="13"/>
        <v>6.367971737323358</v>
      </c>
    </row>
    <row r="113" spans="1:25" s="27" customFormat="1" ht="31.5" outlineLevel="5">
      <c r="A113" s="48" t="s">
        <v>100</v>
      </c>
      <c r="B113" s="49" t="s">
        <v>71</v>
      </c>
      <c r="C113" s="49" t="s">
        <v>284</v>
      </c>
      <c r="D113" s="49" t="s">
        <v>101</v>
      </c>
      <c r="E113" s="49"/>
      <c r="F113" s="50">
        <v>240.6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107">
        <v>15.32134</v>
      </c>
      <c r="Y113" s="103">
        <f t="shared" si="13"/>
        <v>6.367971737323358</v>
      </c>
    </row>
    <row r="114" spans="1:25" s="27" customFormat="1" ht="15.75" outlineLevel="5">
      <c r="A114" s="5" t="s">
        <v>102</v>
      </c>
      <c r="B114" s="6" t="s">
        <v>71</v>
      </c>
      <c r="C114" s="6" t="s">
        <v>284</v>
      </c>
      <c r="D114" s="6" t="s">
        <v>103</v>
      </c>
      <c r="E114" s="6"/>
      <c r="F114" s="7">
        <f>F115</f>
        <v>5.95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X114" s="7">
        <f>X115</f>
        <v>2.85</v>
      </c>
      <c r="Y114" s="103">
        <f t="shared" si="13"/>
        <v>47.89915966386555</v>
      </c>
    </row>
    <row r="115" spans="1:25" s="27" customFormat="1" ht="15.75" outlineLevel="5">
      <c r="A115" s="48" t="s">
        <v>105</v>
      </c>
      <c r="B115" s="49" t="s">
        <v>71</v>
      </c>
      <c r="C115" s="49" t="s">
        <v>284</v>
      </c>
      <c r="D115" s="49" t="s">
        <v>107</v>
      </c>
      <c r="E115" s="49"/>
      <c r="F115" s="50">
        <v>5.95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107">
        <v>2.85</v>
      </c>
      <c r="Y115" s="103">
        <f t="shared" si="13"/>
        <v>47.89915966386555</v>
      </c>
    </row>
    <row r="116" spans="1:25" s="27" customFormat="1" ht="15.75" customHeight="1" outlineLevel="4">
      <c r="A116" s="51" t="s">
        <v>145</v>
      </c>
      <c r="B116" s="19" t="s">
        <v>71</v>
      </c>
      <c r="C116" s="19" t="s">
        <v>278</v>
      </c>
      <c r="D116" s="19" t="s">
        <v>5</v>
      </c>
      <c r="E116" s="19"/>
      <c r="F116" s="85">
        <f>F117+F118</f>
        <v>4356.62748</v>
      </c>
      <c r="G116" s="7">
        <f aca="true" t="shared" si="19" ref="G116:V116">G117</f>
        <v>0</v>
      </c>
      <c r="H116" s="7">
        <f t="shared" si="19"/>
        <v>0</v>
      </c>
      <c r="I116" s="7">
        <f t="shared" si="19"/>
        <v>0</v>
      </c>
      <c r="J116" s="7">
        <f t="shared" si="19"/>
        <v>0</v>
      </c>
      <c r="K116" s="7">
        <f t="shared" si="19"/>
        <v>0</v>
      </c>
      <c r="L116" s="7">
        <f t="shared" si="19"/>
        <v>0</v>
      </c>
      <c r="M116" s="7">
        <f t="shared" si="19"/>
        <v>0</v>
      </c>
      <c r="N116" s="7">
        <f t="shared" si="19"/>
        <v>0</v>
      </c>
      <c r="O116" s="7">
        <f t="shared" si="19"/>
        <v>0</v>
      </c>
      <c r="P116" s="7">
        <f t="shared" si="19"/>
        <v>0</v>
      </c>
      <c r="Q116" s="7">
        <f t="shared" si="19"/>
        <v>0</v>
      </c>
      <c r="R116" s="7">
        <f t="shared" si="19"/>
        <v>0</v>
      </c>
      <c r="S116" s="7">
        <f t="shared" si="19"/>
        <v>0</v>
      </c>
      <c r="T116" s="7">
        <f t="shared" si="19"/>
        <v>0</v>
      </c>
      <c r="U116" s="7">
        <f t="shared" si="19"/>
        <v>0</v>
      </c>
      <c r="V116" s="7">
        <f t="shared" si="19"/>
        <v>0</v>
      </c>
      <c r="X116" s="85">
        <f>X117+X118</f>
        <v>4281.56614</v>
      </c>
      <c r="Y116" s="103">
        <f t="shared" si="13"/>
        <v>98.27707692832163</v>
      </c>
    </row>
    <row r="117" spans="1:25" s="27" customFormat="1" ht="15.75" outlineLevel="5">
      <c r="A117" s="99" t="s">
        <v>113</v>
      </c>
      <c r="B117" s="100" t="s">
        <v>71</v>
      </c>
      <c r="C117" s="100" t="s">
        <v>278</v>
      </c>
      <c r="D117" s="100" t="s">
        <v>231</v>
      </c>
      <c r="E117" s="100"/>
      <c r="F117" s="101">
        <v>4088.06876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X117" s="107">
        <v>4088.02776</v>
      </c>
      <c r="Y117" s="103">
        <f t="shared" si="13"/>
        <v>99.99899708144831</v>
      </c>
    </row>
    <row r="118" spans="1:25" s="27" customFormat="1" ht="15.75" outlineLevel="5">
      <c r="A118" s="99" t="s">
        <v>389</v>
      </c>
      <c r="B118" s="100" t="s">
        <v>71</v>
      </c>
      <c r="C118" s="100" t="s">
        <v>278</v>
      </c>
      <c r="D118" s="100" t="s">
        <v>388</v>
      </c>
      <c r="E118" s="100"/>
      <c r="F118" s="101">
        <v>268.55872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X118" s="107">
        <v>193.53838</v>
      </c>
      <c r="Y118" s="103">
        <f t="shared" si="13"/>
        <v>72.0655728475322</v>
      </c>
    </row>
    <row r="119" spans="1:25" s="27" customFormat="1" ht="48" customHeight="1" outlineLevel="5">
      <c r="A119" s="51" t="s">
        <v>201</v>
      </c>
      <c r="B119" s="19" t="s">
        <v>71</v>
      </c>
      <c r="C119" s="19" t="s">
        <v>285</v>
      </c>
      <c r="D119" s="19" t="s">
        <v>5</v>
      </c>
      <c r="E119" s="19"/>
      <c r="F119" s="20">
        <f>F120+F122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X119" s="20">
        <f>X120+X122</f>
        <v>0</v>
      </c>
      <c r="Y119" s="103">
        <v>0</v>
      </c>
    </row>
    <row r="120" spans="1:25" s="27" customFormat="1" ht="15.75" outlineLevel="5">
      <c r="A120" s="5" t="s">
        <v>96</v>
      </c>
      <c r="B120" s="6" t="s">
        <v>71</v>
      </c>
      <c r="C120" s="6" t="s">
        <v>285</v>
      </c>
      <c r="D120" s="6" t="s">
        <v>97</v>
      </c>
      <c r="E120" s="6"/>
      <c r="F120" s="7">
        <f>F121</f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X120" s="7">
        <f>X121</f>
        <v>0</v>
      </c>
      <c r="Y120" s="103">
        <v>0</v>
      </c>
    </row>
    <row r="121" spans="1:25" s="27" customFormat="1" ht="31.5" outlineLevel="5">
      <c r="A121" s="48" t="s">
        <v>100</v>
      </c>
      <c r="B121" s="49" t="s">
        <v>71</v>
      </c>
      <c r="C121" s="49" t="s">
        <v>285</v>
      </c>
      <c r="D121" s="49" t="s">
        <v>101</v>
      </c>
      <c r="E121" s="49"/>
      <c r="F121" s="50"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X121" s="107">
        <v>0</v>
      </c>
      <c r="Y121" s="103">
        <v>0</v>
      </c>
    </row>
    <row r="122" spans="1:25" s="27" customFormat="1" ht="15.75" outlineLevel="5">
      <c r="A122" s="5" t="s">
        <v>102</v>
      </c>
      <c r="B122" s="6" t="s">
        <v>71</v>
      </c>
      <c r="C122" s="6" t="s">
        <v>285</v>
      </c>
      <c r="D122" s="6" t="s">
        <v>103</v>
      </c>
      <c r="E122" s="6"/>
      <c r="F122" s="7">
        <f>F123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X122" s="7">
        <f>X123</f>
        <v>0</v>
      </c>
      <c r="Y122" s="103">
        <v>0</v>
      </c>
    </row>
    <row r="123" spans="1:25" s="27" customFormat="1" ht="15.75" outlineLevel="5">
      <c r="A123" s="48" t="s">
        <v>105</v>
      </c>
      <c r="B123" s="49" t="s">
        <v>71</v>
      </c>
      <c r="C123" s="49" t="s">
        <v>285</v>
      </c>
      <c r="D123" s="49" t="s">
        <v>107</v>
      </c>
      <c r="E123" s="49"/>
      <c r="F123" s="50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X123" s="107">
        <v>0</v>
      </c>
      <c r="Y123" s="103">
        <v>0</v>
      </c>
    </row>
    <row r="124" spans="1:25" s="27" customFormat="1" ht="47.25" outlineLevel="5">
      <c r="A124" s="51" t="s">
        <v>259</v>
      </c>
      <c r="B124" s="19" t="s">
        <v>71</v>
      </c>
      <c r="C124" s="19" t="s">
        <v>286</v>
      </c>
      <c r="D124" s="19" t="s">
        <v>5</v>
      </c>
      <c r="E124" s="19"/>
      <c r="F124" s="85">
        <f>F125</f>
        <v>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X124" s="85">
        <f>X125</f>
        <v>0</v>
      </c>
      <c r="Y124" s="103">
        <v>0</v>
      </c>
    </row>
    <row r="125" spans="1:25" s="27" customFormat="1" ht="15.75" outlineLevel="5">
      <c r="A125" s="5" t="s">
        <v>96</v>
      </c>
      <c r="B125" s="6" t="s">
        <v>71</v>
      </c>
      <c r="C125" s="6" t="s">
        <v>286</v>
      </c>
      <c r="D125" s="6" t="s">
        <v>97</v>
      </c>
      <c r="E125" s="6"/>
      <c r="F125" s="86">
        <f>F126</f>
        <v>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X125" s="86">
        <f>X126</f>
        <v>0</v>
      </c>
      <c r="Y125" s="103">
        <v>0</v>
      </c>
    </row>
    <row r="126" spans="1:25" s="27" customFormat="1" ht="31.5" outlineLevel="5">
      <c r="A126" s="48" t="s">
        <v>100</v>
      </c>
      <c r="B126" s="49" t="s">
        <v>71</v>
      </c>
      <c r="C126" s="49" t="s">
        <v>286</v>
      </c>
      <c r="D126" s="49" t="s">
        <v>101</v>
      </c>
      <c r="E126" s="49"/>
      <c r="F126" s="87"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X126" s="107">
        <v>0</v>
      </c>
      <c r="Y126" s="103">
        <v>0</v>
      </c>
    </row>
    <row r="127" spans="1:25" s="27" customFormat="1" ht="31.5" outlineLevel="6">
      <c r="A127" s="51" t="s">
        <v>146</v>
      </c>
      <c r="B127" s="19" t="s">
        <v>71</v>
      </c>
      <c r="C127" s="19" t="s">
        <v>287</v>
      </c>
      <c r="D127" s="19" t="s">
        <v>5</v>
      </c>
      <c r="E127" s="19"/>
      <c r="F127" s="20">
        <f>F128+F132+F135</f>
        <v>21523.23</v>
      </c>
      <c r="G127" s="20">
        <f aca="true" t="shared" si="20" ref="G127:V127">G128</f>
        <v>0</v>
      </c>
      <c r="H127" s="20">
        <f t="shared" si="20"/>
        <v>0</v>
      </c>
      <c r="I127" s="20">
        <f t="shared" si="20"/>
        <v>0</v>
      </c>
      <c r="J127" s="20">
        <f t="shared" si="20"/>
        <v>0</v>
      </c>
      <c r="K127" s="20">
        <f t="shared" si="20"/>
        <v>0</v>
      </c>
      <c r="L127" s="20">
        <f t="shared" si="20"/>
        <v>0</v>
      </c>
      <c r="M127" s="20">
        <f t="shared" si="20"/>
        <v>0</v>
      </c>
      <c r="N127" s="20">
        <f t="shared" si="20"/>
        <v>0</v>
      </c>
      <c r="O127" s="20">
        <f t="shared" si="20"/>
        <v>0</v>
      </c>
      <c r="P127" s="20">
        <f t="shared" si="20"/>
        <v>0</v>
      </c>
      <c r="Q127" s="20">
        <f t="shared" si="20"/>
        <v>0</v>
      </c>
      <c r="R127" s="20">
        <f t="shared" si="20"/>
        <v>0</v>
      </c>
      <c r="S127" s="20">
        <f t="shared" si="20"/>
        <v>0</v>
      </c>
      <c r="T127" s="20">
        <f t="shared" si="20"/>
        <v>0</v>
      </c>
      <c r="U127" s="20">
        <f t="shared" si="20"/>
        <v>0</v>
      </c>
      <c r="V127" s="20">
        <f t="shared" si="20"/>
        <v>0</v>
      </c>
      <c r="X127" s="20">
        <f>X128+X132+X135</f>
        <v>9169.73771</v>
      </c>
      <c r="Y127" s="103">
        <f t="shared" si="13"/>
        <v>42.60391079777524</v>
      </c>
    </row>
    <row r="128" spans="1:25" s="27" customFormat="1" ht="15.75" outlineLevel="6">
      <c r="A128" s="5" t="s">
        <v>114</v>
      </c>
      <c r="B128" s="6" t="s">
        <v>71</v>
      </c>
      <c r="C128" s="6" t="s">
        <v>287</v>
      </c>
      <c r="D128" s="6" t="s">
        <v>115</v>
      </c>
      <c r="E128" s="6"/>
      <c r="F128" s="7">
        <f>F129+F130+F131</f>
        <v>14250.38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7">
        <f>X129+X130+X131</f>
        <v>6600.17863</v>
      </c>
      <c r="Y128" s="103">
        <f t="shared" si="13"/>
        <v>46.315807929332415</v>
      </c>
    </row>
    <row r="129" spans="1:25" s="27" customFormat="1" ht="15.75" outlineLevel="6">
      <c r="A129" s="48" t="s">
        <v>263</v>
      </c>
      <c r="B129" s="49" t="s">
        <v>71</v>
      </c>
      <c r="C129" s="49" t="s">
        <v>287</v>
      </c>
      <c r="D129" s="49" t="s">
        <v>116</v>
      </c>
      <c r="E129" s="49"/>
      <c r="F129" s="50">
        <v>10937.31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107">
        <v>4884.214</v>
      </c>
      <c r="Y129" s="103">
        <f t="shared" si="13"/>
        <v>44.65644660341528</v>
      </c>
    </row>
    <row r="130" spans="1:25" s="27" customFormat="1" ht="31.5" outlineLevel="6">
      <c r="A130" s="48" t="s">
        <v>270</v>
      </c>
      <c r="B130" s="49" t="s">
        <v>71</v>
      </c>
      <c r="C130" s="49" t="s">
        <v>287</v>
      </c>
      <c r="D130" s="49" t="s">
        <v>117</v>
      </c>
      <c r="E130" s="49"/>
      <c r="F130" s="50">
        <v>10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107">
        <v>0</v>
      </c>
      <c r="Y130" s="103">
        <f t="shared" si="13"/>
        <v>0</v>
      </c>
    </row>
    <row r="131" spans="1:25" s="27" customFormat="1" ht="47.25" outlineLevel="6">
      <c r="A131" s="48" t="s">
        <v>267</v>
      </c>
      <c r="B131" s="49" t="s">
        <v>71</v>
      </c>
      <c r="C131" s="49" t="s">
        <v>287</v>
      </c>
      <c r="D131" s="49" t="s">
        <v>268</v>
      </c>
      <c r="E131" s="49"/>
      <c r="F131" s="50">
        <v>3303.07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107">
        <v>1715.96463</v>
      </c>
      <c r="Y131" s="103">
        <f t="shared" si="13"/>
        <v>51.950598382716684</v>
      </c>
    </row>
    <row r="132" spans="1:25" s="27" customFormat="1" ht="23.25" customHeight="1" outlineLevel="6">
      <c r="A132" s="5" t="s">
        <v>96</v>
      </c>
      <c r="B132" s="6" t="s">
        <v>71</v>
      </c>
      <c r="C132" s="6" t="s">
        <v>287</v>
      </c>
      <c r="D132" s="6" t="s">
        <v>97</v>
      </c>
      <c r="E132" s="6"/>
      <c r="F132" s="7">
        <f>F133+F134</f>
        <v>7028.85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7">
        <f>X133+X134</f>
        <v>2418.83094</v>
      </c>
      <c r="Y132" s="103">
        <f t="shared" si="13"/>
        <v>34.41289741565121</v>
      </c>
    </row>
    <row r="133" spans="1:25" s="27" customFormat="1" ht="31.5" outlineLevel="6">
      <c r="A133" s="48" t="s">
        <v>98</v>
      </c>
      <c r="B133" s="49" t="s">
        <v>71</v>
      </c>
      <c r="C133" s="49" t="s">
        <v>287</v>
      </c>
      <c r="D133" s="49" t="s">
        <v>99</v>
      </c>
      <c r="E133" s="49"/>
      <c r="F133" s="50">
        <v>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107">
        <v>0</v>
      </c>
      <c r="Y133" s="103">
        <v>0</v>
      </c>
    </row>
    <row r="134" spans="1:25" s="27" customFormat="1" ht="31.5" outlineLevel="6">
      <c r="A134" s="48" t="s">
        <v>100</v>
      </c>
      <c r="B134" s="49" t="s">
        <v>71</v>
      </c>
      <c r="C134" s="49" t="s">
        <v>287</v>
      </c>
      <c r="D134" s="49" t="s">
        <v>101</v>
      </c>
      <c r="E134" s="49"/>
      <c r="F134" s="50">
        <v>7028.85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107">
        <v>2418.83094</v>
      </c>
      <c r="Y134" s="103">
        <f t="shared" si="13"/>
        <v>34.41289741565121</v>
      </c>
    </row>
    <row r="135" spans="1:25" s="27" customFormat="1" ht="15.75" outlineLevel="6">
      <c r="A135" s="5" t="s">
        <v>102</v>
      </c>
      <c r="B135" s="6" t="s">
        <v>71</v>
      </c>
      <c r="C135" s="6" t="s">
        <v>287</v>
      </c>
      <c r="D135" s="6" t="s">
        <v>103</v>
      </c>
      <c r="E135" s="6"/>
      <c r="F135" s="7">
        <f>F136+F137</f>
        <v>244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7">
        <f>X136+X137</f>
        <v>150.72814</v>
      </c>
      <c r="Y135" s="103">
        <f t="shared" si="13"/>
        <v>61.77382786885246</v>
      </c>
    </row>
    <row r="136" spans="1:25" s="27" customFormat="1" ht="22.5" customHeight="1" outlineLevel="6">
      <c r="A136" s="48" t="s">
        <v>104</v>
      </c>
      <c r="B136" s="49" t="s">
        <v>71</v>
      </c>
      <c r="C136" s="49" t="s">
        <v>287</v>
      </c>
      <c r="D136" s="49" t="s">
        <v>106</v>
      </c>
      <c r="E136" s="49"/>
      <c r="F136" s="50">
        <v>200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107">
        <v>131.01742</v>
      </c>
      <c r="Y136" s="103">
        <f t="shared" si="13"/>
        <v>65.50871</v>
      </c>
    </row>
    <row r="137" spans="1:25" s="27" customFormat="1" ht="15.75" outlineLevel="6">
      <c r="A137" s="48" t="s">
        <v>105</v>
      </c>
      <c r="B137" s="49" t="s">
        <v>71</v>
      </c>
      <c r="C137" s="49" t="s">
        <v>287</v>
      </c>
      <c r="D137" s="49" t="s">
        <v>107</v>
      </c>
      <c r="E137" s="49"/>
      <c r="F137" s="50">
        <v>44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107">
        <v>19.71072</v>
      </c>
      <c r="Y137" s="103">
        <f t="shared" si="13"/>
        <v>44.797090909090905</v>
      </c>
    </row>
    <row r="138" spans="1:25" s="27" customFormat="1" ht="31.5" outlineLevel="6">
      <c r="A138" s="65" t="s">
        <v>147</v>
      </c>
      <c r="B138" s="19" t="s">
        <v>71</v>
      </c>
      <c r="C138" s="19" t="s">
        <v>288</v>
      </c>
      <c r="D138" s="19" t="s">
        <v>5</v>
      </c>
      <c r="E138" s="19"/>
      <c r="F138" s="20">
        <f>F139+F143</f>
        <v>1003.4000000000001</v>
      </c>
      <c r="G138" s="13">
        <f aca="true" t="shared" si="21" ref="G138:V138">G139</f>
        <v>0</v>
      </c>
      <c r="H138" s="13">
        <f t="shared" si="21"/>
        <v>0</v>
      </c>
      <c r="I138" s="13">
        <f t="shared" si="21"/>
        <v>0</v>
      </c>
      <c r="J138" s="13">
        <f t="shared" si="21"/>
        <v>0</v>
      </c>
      <c r="K138" s="13">
        <f t="shared" si="21"/>
        <v>0</v>
      </c>
      <c r="L138" s="13">
        <f t="shared" si="21"/>
        <v>0</v>
      </c>
      <c r="M138" s="13">
        <f t="shared" si="21"/>
        <v>0</v>
      </c>
      <c r="N138" s="13">
        <f t="shared" si="21"/>
        <v>0</v>
      </c>
      <c r="O138" s="13">
        <f t="shared" si="21"/>
        <v>0</v>
      </c>
      <c r="P138" s="13">
        <f t="shared" si="21"/>
        <v>0</v>
      </c>
      <c r="Q138" s="13">
        <f t="shared" si="21"/>
        <v>0</v>
      </c>
      <c r="R138" s="13">
        <f t="shared" si="21"/>
        <v>0</v>
      </c>
      <c r="S138" s="13">
        <f t="shared" si="21"/>
        <v>0</v>
      </c>
      <c r="T138" s="13">
        <f t="shared" si="21"/>
        <v>0</v>
      </c>
      <c r="U138" s="13">
        <f t="shared" si="21"/>
        <v>0</v>
      </c>
      <c r="V138" s="13">
        <f t="shared" si="21"/>
        <v>0</v>
      </c>
      <c r="X138" s="20">
        <f>X139+X143</f>
        <v>420.0823</v>
      </c>
      <c r="Y138" s="103">
        <f t="shared" si="13"/>
        <v>41.86588598764201</v>
      </c>
    </row>
    <row r="139" spans="1:25" s="27" customFormat="1" ht="31.5" outlineLevel="6">
      <c r="A139" s="5" t="s">
        <v>95</v>
      </c>
      <c r="B139" s="6" t="s">
        <v>71</v>
      </c>
      <c r="C139" s="6" t="s">
        <v>288</v>
      </c>
      <c r="D139" s="6" t="s">
        <v>94</v>
      </c>
      <c r="E139" s="6"/>
      <c r="F139" s="7">
        <f>F140+F141+F142</f>
        <v>894.8000000000001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7">
        <f>X140+X141+X142</f>
        <v>404.92487</v>
      </c>
      <c r="Y139" s="103">
        <f aca="true" t="shared" si="22" ref="Y139:Y202">X139/F139*100</f>
        <v>45.25311466249441</v>
      </c>
    </row>
    <row r="140" spans="1:25" s="27" customFormat="1" ht="31.5" outlineLevel="6">
      <c r="A140" s="48" t="s">
        <v>264</v>
      </c>
      <c r="B140" s="49" t="s">
        <v>71</v>
      </c>
      <c r="C140" s="49" t="s">
        <v>288</v>
      </c>
      <c r="D140" s="49" t="s">
        <v>92</v>
      </c>
      <c r="E140" s="49"/>
      <c r="F140" s="50">
        <v>688.1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107">
        <v>312.06532</v>
      </c>
      <c r="Y140" s="103">
        <f t="shared" si="22"/>
        <v>45.35173957273651</v>
      </c>
    </row>
    <row r="141" spans="1:25" s="27" customFormat="1" ht="31.5" outlineLevel="6">
      <c r="A141" s="48" t="s">
        <v>269</v>
      </c>
      <c r="B141" s="49" t="s">
        <v>71</v>
      </c>
      <c r="C141" s="49" t="s">
        <v>288</v>
      </c>
      <c r="D141" s="49" t="s">
        <v>93</v>
      </c>
      <c r="E141" s="49"/>
      <c r="F141" s="50">
        <v>1.2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107">
        <v>0</v>
      </c>
      <c r="Y141" s="103">
        <f t="shared" si="22"/>
        <v>0</v>
      </c>
    </row>
    <row r="142" spans="1:25" s="27" customFormat="1" ht="47.25" outlineLevel="6">
      <c r="A142" s="48" t="s">
        <v>265</v>
      </c>
      <c r="B142" s="49" t="s">
        <v>71</v>
      </c>
      <c r="C142" s="49" t="s">
        <v>288</v>
      </c>
      <c r="D142" s="49" t="s">
        <v>266</v>
      </c>
      <c r="E142" s="49"/>
      <c r="F142" s="50">
        <v>205.5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107">
        <v>92.85955</v>
      </c>
      <c r="Y142" s="103">
        <f t="shared" si="22"/>
        <v>45.187128953771285</v>
      </c>
    </row>
    <row r="143" spans="1:25" s="27" customFormat="1" ht="15.75" outlineLevel="6">
      <c r="A143" s="5" t="s">
        <v>96</v>
      </c>
      <c r="B143" s="6" t="s">
        <v>71</v>
      </c>
      <c r="C143" s="6" t="s">
        <v>288</v>
      </c>
      <c r="D143" s="6" t="s">
        <v>97</v>
      </c>
      <c r="E143" s="6"/>
      <c r="F143" s="7">
        <f>F144+F145</f>
        <v>108.6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X143" s="7">
        <f>X144+X145</f>
        <v>15.15743</v>
      </c>
      <c r="Y143" s="103">
        <f t="shared" si="22"/>
        <v>13.957117863720075</v>
      </c>
    </row>
    <row r="144" spans="1:25" s="27" customFormat="1" ht="31.5" outlineLevel="6">
      <c r="A144" s="48" t="s">
        <v>98</v>
      </c>
      <c r="B144" s="49" t="s">
        <v>71</v>
      </c>
      <c r="C144" s="49" t="s">
        <v>288</v>
      </c>
      <c r="D144" s="49" t="s">
        <v>99</v>
      </c>
      <c r="E144" s="49"/>
      <c r="F144" s="50">
        <v>0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X144" s="107">
        <v>0</v>
      </c>
      <c r="Y144" s="103">
        <v>0</v>
      </c>
    </row>
    <row r="145" spans="1:25" s="27" customFormat="1" ht="31.5" outlineLevel="6">
      <c r="A145" s="48" t="s">
        <v>100</v>
      </c>
      <c r="B145" s="49" t="s">
        <v>71</v>
      </c>
      <c r="C145" s="49" t="s">
        <v>288</v>
      </c>
      <c r="D145" s="49" t="s">
        <v>101</v>
      </c>
      <c r="E145" s="49"/>
      <c r="F145" s="50">
        <v>108.6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107">
        <v>15.15743</v>
      </c>
      <c r="Y145" s="103">
        <f t="shared" si="22"/>
        <v>13.957117863720075</v>
      </c>
    </row>
    <row r="146" spans="1:25" s="27" customFormat="1" ht="31.5" outlineLevel="6">
      <c r="A146" s="65" t="s">
        <v>148</v>
      </c>
      <c r="B146" s="19" t="s">
        <v>71</v>
      </c>
      <c r="C146" s="19" t="s">
        <v>289</v>
      </c>
      <c r="D146" s="19" t="s">
        <v>5</v>
      </c>
      <c r="E146" s="19"/>
      <c r="F146" s="20">
        <f>F147+F151</f>
        <v>538</v>
      </c>
      <c r="G146" s="13">
        <f aca="true" t="shared" si="23" ref="G146:V146">G147</f>
        <v>0</v>
      </c>
      <c r="H146" s="13">
        <f t="shared" si="23"/>
        <v>0</v>
      </c>
      <c r="I146" s="13">
        <f t="shared" si="23"/>
        <v>0</v>
      </c>
      <c r="J146" s="13">
        <f t="shared" si="23"/>
        <v>0</v>
      </c>
      <c r="K146" s="13">
        <f t="shared" si="23"/>
        <v>0</v>
      </c>
      <c r="L146" s="13">
        <f t="shared" si="23"/>
        <v>0</v>
      </c>
      <c r="M146" s="13">
        <f t="shared" si="23"/>
        <v>0</v>
      </c>
      <c r="N146" s="13">
        <f t="shared" si="23"/>
        <v>0</v>
      </c>
      <c r="O146" s="13">
        <f t="shared" si="23"/>
        <v>0</v>
      </c>
      <c r="P146" s="13">
        <f t="shared" si="23"/>
        <v>0</v>
      </c>
      <c r="Q146" s="13">
        <f t="shared" si="23"/>
        <v>0</v>
      </c>
      <c r="R146" s="13">
        <f t="shared" si="23"/>
        <v>0</v>
      </c>
      <c r="S146" s="13">
        <f t="shared" si="23"/>
        <v>0</v>
      </c>
      <c r="T146" s="13">
        <f t="shared" si="23"/>
        <v>0</v>
      </c>
      <c r="U146" s="13">
        <f t="shared" si="23"/>
        <v>0</v>
      </c>
      <c r="V146" s="13">
        <f t="shared" si="23"/>
        <v>0</v>
      </c>
      <c r="X146" s="20">
        <f>X147+X151</f>
        <v>250.54618999999997</v>
      </c>
      <c r="Y146" s="103">
        <f t="shared" si="22"/>
        <v>46.56992379182155</v>
      </c>
    </row>
    <row r="147" spans="1:25" s="27" customFormat="1" ht="31.5" outlineLevel="6">
      <c r="A147" s="5" t="s">
        <v>95</v>
      </c>
      <c r="B147" s="6" t="s">
        <v>71</v>
      </c>
      <c r="C147" s="6" t="s">
        <v>289</v>
      </c>
      <c r="D147" s="6" t="s">
        <v>94</v>
      </c>
      <c r="E147" s="6"/>
      <c r="F147" s="7">
        <f>F148+F149+F150</f>
        <v>457.7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X147" s="7">
        <f>X148+X149+X150</f>
        <v>207.42505999999997</v>
      </c>
      <c r="Y147" s="103">
        <f t="shared" si="22"/>
        <v>45.31899934454883</v>
      </c>
    </row>
    <row r="148" spans="1:25" s="27" customFormat="1" ht="31.5" outlineLevel="6">
      <c r="A148" s="48" t="s">
        <v>264</v>
      </c>
      <c r="B148" s="49" t="s">
        <v>71</v>
      </c>
      <c r="C148" s="49" t="s">
        <v>289</v>
      </c>
      <c r="D148" s="49" t="s">
        <v>92</v>
      </c>
      <c r="E148" s="49"/>
      <c r="F148" s="50">
        <v>351.5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107">
        <v>159.31264</v>
      </c>
      <c r="Y148" s="103">
        <f t="shared" si="22"/>
        <v>45.32365291607397</v>
      </c>
    </row>
    <row r="149" spans="1:25" s="27" customFormat="1" ht="31.5" outlineLevel="6">
      <c r="A149" s="48" t="s">
        <v>269</v>
      </c>
      <c r="B149" s="49" t="s">
        <v>71</v>
      </c>
      <c r="C149" s="49" t="s">
        <v>289</v>
      </c>
      <c r="D149" s="49" t="s">
        <v>93</v>
      </c>
      <c r="E149" s="49"/>
      <c r="F149" s="50">
        <v>1.2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107">
        <v>0</v>
      </c>
      <c r="Y149" s="103">
        <f t="shared" si="22"/>
        <v>0</v>
      </c>
    </row>
    <row r="150" spans="1:25" s="27" customFormat="1" ht="47.25" outlineLevel="6">
      <c r="A150" s="48" t="s">
        <v>265</v>
      </c>
      <c r="B150" s="49" t="s">
        <v>71</v>
      </c>
      <c r="C150" s="49" t="s">
        <v>289</v>
      </c>
      <c r="D150" s="49" t="s">
        <v>266</v>
      </c>
      <c r="E150" s="49"/>
      <c r="F150" s="50">
        <v>105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107">
        <v>48.11242</v>
      </c>
      <c r="Y150" s="103">
        <f t="shared" si="22"/>
        <v>45.821352380952376</v>
      </c>
    </row>
    <row r="151" spans="1:25" s="27" customFormat="1" ht="15.75" outlineLevel="6">
      <c r="A151" s="5" t="s">
        <v>96</v>
      </c>
      <c r="B151" s="6" t="s">
        <v>71</v>
      </c>
      <c r="C151" s="6" t="s">
        <v>289</v>
      </c>
      <c r="D151" s="6" t="s">
        <v>97</v>
      </c>
      <c r="E151" s="6"/>
      <c r="F151" s="7">
        <f>F152+F153</f>
        <v>80.3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X151" s="7">
        <f>X152+X153</f>
        <v>43.12113</v>
      </c>
      <c r="Y151" s="103">
        <f t="shared" si="22"/>
        <v>53.70003735990038</v>
      </c>
    </row>
    <row r="152" spans="1:25" s="27" customFormat="1" ht="31.5" outlineLevel="6">
      <c r="A152" s="48" t="s">
        <v>98</v>
      </c>
      <c r="B152" s="49" t="s">
        <v>71</v>
      </c>
      <c r="C152" s="49" t="s">
        <v>289</v>
      </c>
      <c r="D152" s="49" t="s">
        <v>99</v>
      </c>
      <c r="E152" s="49"/>
      <c r="F152" s="50">
        <v>0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X152" s="107">
        <v>0</v>
      </c>
      <c r="Y152" s="103">
        <v>0</v>
      </c>
    </row>
    <row r="153" spans="1:25" s="27" customFormat="1" ht="31.5" outlineLevel="6">
      <c r="A153" s="48" t="s">
        <v>100</v>
      </c>
      <c r="B153" s="49" t="s">
        <v>71</v>
      </c>
      <c r="C153" s="49" t="s">
        <v>289</v>
      </c>
      <c r="D153" s="49" t="s">
        <v>101</v>
      </c>
      <c r="E153" s="49"/>
      <c r="F153" s="50">
        <v>80.3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X153" s="107">
        <v>43.12113</v>
      </c>
      <c r="Y153" s="103">
        <f t="shared" si="22"/>
        <v>53.70003735990038</v>
      </c>
    </row>
    <row r="154" spans="1:25" s="27" customFormat="1" ht="31.5" outlineLevel="6">
      <c r="A154" s="65" t="s">
        <v>149</v>
      </c>
      <c r="B154" s="19" t="s">
        <v>71</v>
      </c>
      <c r="C154" s="19" t="s">
        <v>290</v>
      </c>
      <c r="D154" s="19" t="s">
        <v>5</v>
      </c>
      <c r="E154" s="19"/>
      <c r="F154" s="20">
        <f>F155+F158</f>
        <v>652</v>
      </c>
      <c r="G154" s="13">
        <f aca="true" t="shared" si="24" ref="G154:V154">G155</f>
        <v>0</v>
      </c>
      <c r="H154" s="13">
        <f t="shared" si="24"/>
        <v>0</v>
      </c>
      <c r="I154" s="13">
        <f t="shared" si="24"/>
        <v>0</v>
      </c>
      <c r="J154" s="13">
        <f t="shared" si="24"/>
        <v>0</v>
      </c>
      <c r="K154" s="13">
        <f t="shared" si="24"/>
        <v>0</v>
      </c>
      <c r="L154" s="13">
        <f t="shared" si="24"/>
        <v>0</v>
      </c>
      <c r="M154" s="13">
        <f t="shared" si="24"/>
        <v>0</v>
      </c>
      <c r="N154" s="13">
        <f t="shared" si="24"/>
        <v>0</v>
      </c>
      <c r="O154" s="13">
        <f t="shared" si="24"/>
        <v>0</v>
      </c>
      <c r="P154" s="13">
        <f t="shared" si="24"/>
        <v>0</v>
      </c>
      <c r="Q154" s="13">
        <f t="shared" si="24"/>
        <v>0</v>
      </c>
      <c r="R154" s="13">
        <f t="shared" si="24"/>
        <v>0</v>
      </c>
      <c r="S154" s="13">
        <f t="shared" si="24"/>
        <v>0</v>
      </c>
      <c r="T154" s="13">
        <f t="shared" si="24"/>
        <v>0</v>
      </c>
      <c r="U154" s="13">
        <f t="shared" si="24"/>
        <v>0</v>
      </c>
      <c r="V154" s="13">
        <f t="shared" si="24"/>
        <v>0</v>
      </c>
      <c r="X154" s="20">
        <f>X155+X158</f>
        <v>222.91653999999997</v>
      </c>
      <c r="Y154" s="103">
        <f t="shared" si="22"/>
        <v>34.189653374233124</v>
      </c>
    </row>
    <row r="155" spans="1:25" s="27" customFormat="1" ht="31.5" outlineLevel="6">
      <c r="A155" s="5" t="s">
        <v>95</v>
      </c>
      <c r="B155" s="6" t="s">
        <v>71</v>
      </c>
      <c r="C155" s="6" t="s">
        <v>290</v>
      </c>
      <c r="D155" s="6" t="s">
        <v>94</v>
      </c>
      <c r="E155" s="6"/>
      <c r="F155" s="7">
        <f>F156+F157</f>
        <v>575.4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X155" s="7">
        <f>X156+X157</f>
        <v>215.59213999999997</v>
      </c>
      <c r="Y155" s="103">
        <f t="shared" si="22"/>
        <v>37.46822036843934</v>
      </c>
    </row>
    <row r="156" spans="1:25" s="27" customFormat="1" ht="31.5" outlineLevel="6">
      <c r="A156" s="48" t="s">
        <v>264</v>
      </c>
      <c r="B156" s="49" t="s">
        <v>71</v>
      </c>
      <c r="C156" s="49" t="s">
        <v>290</v>
      </c>
      <c r="D156" s="49" t="s">
        <v>92</v>
      </c>
      <c r="E156" s="53"/>
      <c r="F156" s="50">
        <v>476.6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X156" s="107">
        <v>147.21003</v>
      </c>
      <c r="Y156" s="103">
        <f t="shared" si="22"/>
        <v>30.887543013008813</v>
      </c>
    </row>
    <row r="157" spans="1:25" s="27" customFormat="1" ht="47.25" outlineLevel="6">
      <c r="A157" s="48" t="s">
        <v>265</v>
      </c>
      <c r="B157" s="49" t="s">
        <v>71</v>
      </c>
      <c r="C157" s="49" t="s">
        <v>290</v>
      </c>
      <c r="D157" s="49" t="s">
        <v>266</v>
      </c>
      <c r="E157" s="53"/>
      <c r="F157" s="50">
        <v>98.8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107">
        <v>68.38211</v>
      </c>
      <c r="Y157" s="103">
        <f t="shared" si="22"/>
        <v>69.21266194331984</v>
      </c>
    </row>
    <row r="158" spans="1:25" s="27" customFormat="1" ht="15.75" outlineLevel="6">
      <c r="A158" s="5" t="s">
        <v>96</v>
      </c>
      <c r="B158" s="6" t="s">
        <v>71</v>
      </c>
      <c r="C158" s="6" t="s">
        <v>290</v>
      </c>
      <c r="D158" s="6" t="s">
        <v>97</v>
      </c>
      <c r="E158" s="46"/>
      <c r="F158" s="7">
        <f>F159+F160</f>
        <v>76.6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X158" s="7">
        <f>X159+X160</f>
        <v>7.3244</v>
      </c>
      <c r="Y158" s="103">
        <f t="shared" si="22"/>
        <v>9.561879895561358</v>
      </c>
    </row>
    <row r="159" spans="1:25" s="27" customFormat="1" ht="31.5" outlineLevel="6">
      <c r="A159" s="48" t="s">
        <v>98</v>
      </c>
      <c r="B159" s="49" t="s">
        <v>71</v>
      </c>
      <c r="C159" s="49" t="s">
        <v>290</v>
      </c>
      <c r="D159" s="49" t="s">
        <v>99</v>
      </c>
      <c r="E159" s="53"/>
      <c r="F159" s="50">
        <v>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107">
        <v>0</v>
      </c>
      <c r="Y159" s="103">
        <v>0</v>
      </c>
    </row>
    <row r="160" spans="1:25" s="27" customFormat="1" ht="31.5" outlineLevel="6">
      <c r="A160" s="48" t="s">
        <v>100</v>
      </c>
      <c r="B160" s="49" t="s">
        <v>71</v>
      </c>
      <c r="C160" s="49" t="s">
        <v>290</v>
      </c>
      <c r="D160" s="49" t="s">
        <v>101</v>
      </c>
      <c r="E160" s="53"/>
      <c r="F160" s="50">
        <v>76.6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X160" s="107">
        <v>7.3244</v>
      </c>
      <c r="Y160" s="103">
        <f t="shared" si="22"/>
        <v>9.561879895561358</v>
      </c>
    </row>
    <row r="161" spans="1:25" s="27" customFormat="1" ht="15.75" outlineLevel="6">
      <c r="A161" s="14" t="s">
        <v>150</v>
      </c>
      <c r="B161" s="12" t="s">
        <v>71</v>
      </c>
      <c r="C161" s="12" t="s">
        <v>271</v>
      </c>
      <c r="D161" s="12" t="s">
        <v>5</v>
      </c>
      <c r="E161" s="12"/>
      <c r="F161" s="13">
        <f>F169+F176+F162+F180</f>
        <v>12287.4744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X161" s="13">
        <f>X169+X176+X162+X180</f>
        <v>4013.2128000000002</v>
      </c>
      <c r="Y161" s="103">
        <f t="shared" si="22"/>
        <v>32.66100639851588</v>
      </c>
    </row>
    <row r="162" spans="1:25" s="27" customFormat="1" ht="31.5" outlineLevel="6">
      <c r="A162" s="65" t="s">
        <v>233</v>
      </c>
      <c r="B162" s="63" t="s">
        <v>71</v>
      </c>
      <c r="C162" s="63" t="s">
        <v>291</v>
      </c>
      <c r="D162" s="63" t="s">
        <v>5</v>
      </c>
      <c r="E162" s="63"/>
      <c r="F162" s="64">
        <f>F163+F166</f>
        <v>99.9888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X162" s="64">
        <f>X163+X166</f>
        <v>0</v>
      </c>
      <c r="Y162" s="103">
        <f t="shared" si="22"/>
        <v>0</v>
      </c>
    </row>
    <row r="163" spans="1:25" s="27" customFormat="1" ht="33.75" customHeight="1" outlineLevel="6">
      <c r="A163" s="5" t="s">
        <v>202</v>
      </c>
      <c r="B163" s="6" t="s">
        <v>71</v>
      </c>
      <c r="C163" s="6" t="s">
        <v>292</v>
      </c>
      <c r="D163" s="6" t="s">
        <v>5</v>
      </c>
      <c r="E163" s="12"/>
      <c r="F163" s="7">
        <f>F164</f>
        <v>80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X163" s="7">
        <f>X164</f>
        <v>0</v>
      </c>
      <c r="Y163" s="103">
        <f t="shared" si="22"/>
        <v>0</v>
      </c>
    </row>
    <row r="164" spans="1:25" s="27" customFormat="1" ht="15.75" outlineLevel="6">
      <c r="A164" s="48" t="s">
        <v>96</v>
      </c>
      <c r="B164" s="49" t="s">
        <v>71</v>
      </c>
      <c r="C164" s="49" t="s">
        <v>292</v>
      </c>
      <c r="D164" s="49" t="s">
        <v>97</v>
      </c>
      <c r="E164" s="12"/>
      <c r="F164" s="50">
        <f>F165</f>
        <v>80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X164" s="107">
        <v>0</v>
      </c>
      <c r="Y164" s="103">
        <f t="shared" si="22"/>
        <v>0</v>
      </c>
    </row>
    <row r="165" spans="1:25" s="27" customFormat="1" ht="31.5" outlineLevel="6">
      <c r="A165" s="48" t="s">
        <v>100</v>
      </c>
      <c r="B165" s="49" t="s">
        <v>71</v>
      </c>
      <c r="C165" s="49" t="s">
        <v>292</v>
      </c>
      <c r="D165" s="49" t="s">
        <v>101</v>
      </c>
      <c r="E165" s="12"/>
      <c r="F165" s="50">
        <v>80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X165" s="107">
        <v>0</v>
      </c>
      <c r="Y165" s="103">
        <f t="shared" si="22"/>
        <v>0</v>
      </c>
    </row>
    <row r="166" spans="1:25" s="27" customFormat="1" ht="31.5" outlineLevel="6">
      <c r="A166" s="5" t="s">
        <v>203</v>
      </c>
      <c r="B166" s="6" t="s">
        <v>71</v>
      </c>
      <c r="C166" s="6" t="s">
        <v>293</v>
      </c>
      <c r="D166" s="6" t="s">
        <v>5</v>
      </c>
      <c r="E166" s="12"/>
      <c r="F166" s="7">
        <f>F167</f>
        <v>19.9888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X166" s="7">
        <f>X167</f>
        <v>0</v>
      </c>
      <c r="Y166" s="103">
        <f t="shared" si="22"/>
        <v>0</v>
      </c>
    </row>
    <row r="167" spans="1:25" s="27" customFormat="1" ht="15.75" outlineLevel="6">
      <c r="A167" s="48" t="s">
        <v>96</v>
      </c>
      <c r="B167" s="49" t="s">
        <v>71</v>
      </c>
      <c r="C167" s="49" t="s">
        <v>293</v>
      </c>
      <c r="D167" s="49" t="s">
        <v>97</v>
      </c>
      <c r="E167" s="12"/>
      <c r="F167" s="50">
        <f>F168</f>
        <v>19.9888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X167" s="107">
        <v>0</v>
      </c>
      <c r="Y167" s="103">
        <f t="shared" si="22"/>
        <v>0</v>
      </c>
    </row>
    <row r="168" spans="1:25" s="27" customFormat="1" ht="31.5" outlineLevel="6">
      <c r="A168" s="48" t="s">
        <v>100</v>
      </c>
      <c r="B168" s="49" t="s">
        <v>71</v>
      </c>
      <c r="C168" s="49" t="s">
        <v>293</v>
      </c>
      <c r="D168" s="49" t="s">
        <v>101</v>
      </c>
      <c r="E168" s="12"/>
      <c r="F168" s="50">
        <v>19.9888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X168" s="107">
        <v>0</v>
      </c>
      <c r="Y168" s="103">
        <f t="shared" si="22"/>
        <v>0</v>
      </c>
    </row>
    <row r="169" spans="1:25" s="27" customFormat="1" ht="15.75" outlineLevel="6">
      <c r="A169" s="51" t="s">
        <v>234</v>
      </c>
      <c r="B169" s="19" t="s">
        <v>71</v>
      </c>
      <c r="C169" s="19" t="s">
        <v>294</v>
      </c>
      <c r="D169" s="19" t="s">
        <v>5</v>
      </c>
      <c r="E169" s="19"/>
      <c r="F169" s="20">
        <f>F170+F173</f>
        <v>99.9776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X169" s="20">
        <f>X170+X173</f>
        <v>0</v>
      </c>
      <c r="Y169" s="103">
        <f t="shared" si="22"/>
        <v>0</v>
      </c>
    </row>
    <row r="170" spans="1:25" s="27" customFormat="1" ht="31.5" outlineLevel="6">
      <c r="A170" s="5" t="s">
        <v>151</v>
      </c>
      <c r="B170" s="6" t="s">
        <v>71</v>
      </c>
      <c r="C170" s="6" t="s">
        <v>295</v>
      </c>
      <c r="D170" s="6" t="s">
        <v>5</v>
      </c>
      <c r="E170" s="6"/>
      <c r="F170" s="7">
        <f>F171</f>
        <v>60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X170" s="7">
        <f>X171</f>
        <v>0</v>
      </c>
      <c r="Y170" s="103">
        <f t="shared" si="22"/>
        <v>0</v>
      </c>
    </row>
    <row r="171" spans="1:25" s="27" customFormat="1" ht="15.75" outlineLevel="6">
      <c r="A171" s="48" t="s">
        <v>96</v>
      </c>
      <c r="B171" s="49" t="s">
        <v>71</v>
      </c>
      <c r="C171" s="49" t="s">
        <v>295</v>
      </c>
      <c r="D171" s="49" t="s">
        <v>97</v>
      </c>
      <c r="E171" s="49"/>
      <c r="F171" s="50">
        <f>F172</f>
        <v>60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X171" s="107">
        <v>0</v>
      </c>
      <c r="Y171" s="103">
        <f t="shared" si="22"/>
        <v>0</v>
      </c>
    </row>
    <row r="172" spans="1:25" s="27" customFormat="1" ht="31.5" outlineLevel="6">
      <c r="A172" s="48" t="s">
        <v>100</v>
      </c>
      <c r="B172" s="49" t="s">
        <v>71</v>
      </c>
      <c r="C172" s="49" t="s">
        <v>295</v>
      </c>
      <c r="D172" s="49" t="s">
        <v>101</v>
      </c>
      <c r="E172" s="49"/>
      <c r="F172" s="50">
        <v>60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X172" s="107">
        <v>0</v>
      </c>
      <c r="Y172" s="103">
        <f t="shared" si="22"/>
        <v>0</v>
      </c>
    </row>
    <row r="173" spans="1:25" s="27" customFormat="1" ht="31.5" outlineLevel="6">
      <c r="A173" s="5" t="s">
        <v>152</v>
      </c>
      <c r="B173" s="6" t="s">
        <v>71</v>
      </c>
      <c r="C173" s="6" t="s">
        <v>296</v>
      </c>
      <c r="D173" s="6" t="s">
        <v>5</v>
      </c>
      <c r="E173" s="6"/>
      <c r="F173" s="7">
        <f>F174</f>
        <v>39.9776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X173" s="7">
        <f>X174</f>
        <v>0</v>
      </c>
      <c r="Y173" s="103">
        <f t="shared" si="22"/>
        <v>0</v>
      </c>
    </row>
    <row r="174" spans="1:25" s="27" customFormat="1" ht="15.75" outlineLevel="6">
      <c r="A174" s="48" t="s">
        <v>96</v>
      </c>
      <c r="B174" s="49" t="s">
        <v>71</v>
      </c>
      <c r="C174" s="49" t="s">
        <v>296</v>
      </c>
      <c r="D174" s="49" t="s">
        <v>97</v>
      </c>
      <c r="E174" s="49"/>
      <c r="F174" s="50">
        <f>F175</f>
        <v>39.9776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X174" s="107">
        <v>0</v>
      </c>
      <c r="Y174" s="103">
        <f t="shared" si="22"/>
        <v>0</v>
      </c>
    </row>
    <row r="175" spans="1:25" s="27" customFormat="1" ht="31.5" outlineLevel="6">
      <c r="A175" s="48" t="s">
        <v>100</v>
      </c>
      <c r="B175" s="49" t="s">
        <v>71</v>
      </c>
      <c r="C175" s="49" t="s">
        <v>296</v>
      </c>
      <c r="D175" s="49" t="s">
        <v>101</v>
      </c>
      <c r="E175" s="49"/>
      <c r="F175" s="50">
        <v>39.9776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X175" s="107">
        <v>0</v>
      </c>
      <c r="Y175" s="103">
        <f t="shared" si="22"/>
        <v>0</v>
      </c>
    </row>
    <row r="176" spans="1:25" s="27" customFormat="1" ht="31.5" outlineLevel="6">
      <c r="A176" s="51" t="s">
        <v>235</v>
      </c>
      <c r="B176" s="19" t="s">
        <v>71</v>
      </c>
      <c r="C176" s="19" t="s">
        <v>297</v>
      </c>
      <c r="D176" s="19" t="s">
        <v>5</v>
      </c>
      <c r="E176" s="19"/>
      <c r="F176" s="20">
        <f>F177</f>
        <v>100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X176" s="20">
        <f>X177</f>
        <v>0</v>
      </c>
      <c r="Y176" s="103">
        <f t="shared" si="22"/>
        <v>0</v>
      </c>
    </row>
    <row r="177" spans="1:25" s="27" customFormat="1" ht="47.25" outlineLevel="6">
      <c r="A177" s="5" t="s">
        <v>153</v>
      </c>
      <c r="B177" s="6" t="s">
        <v>71</v>
      </c>
      <c r="C177" s="6" t="s">
        <v>298</v>
      </c>
      <c r="D177" s="6" t="s">
        <v>5</v>
      </c>
      <c r="E177" s="6"/>
      <c r="F177" s="7">
        <f>F178</f>
        <v>100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X177" s="7">
        <f>X178</f>
        <v>0</v>
      </c>
      <c r="Y177" s="103">
        <f t="shared" si="22"/>
        <v>0</v>
      </c>
    </row>
    <row r="178" spans="1:25" s="27" customFormat="1" ht="15.75" outlineLevel="6">
      <c r="A178" s="48" t="s">
        <v>96</v>
      </c>
      <c r="B178" s="49" t="s">
        <v>71</v>
      </c>
      <c r="C178" s="49" t="s">
        <v>298</v>
      </c>
      <c r="D178" s="49" t="s">
        <v>97</v>
      </c>
      <c r="E178" s="49"/>
      <c r="F178" s="50">
        <f>F179</f>
        <v>100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X178" s="107">
        <v>0</v>
      </c>
      <c r="Y178" s="103">
        <f t="shared" si="22"/>
        <v>0</v>
      </c>
    </row>
    <row r="179" spans="1:25" s="27" customFormat="1" ht="31.5" outlineLevel="6">
      <c r="A179" s="48" t="s">
        <v>100</v>
      </c>
      <c r="B179" s="49" t="s">
        <v>71</v>
      </c>
      <c r="C179" s="49" t="s">
        <v>298</v>
      </c>
      <c r="D179" s="49" t="s">
        <v>101</v>
      </c>
      <c r="E179" s="49"/>
      <c r="F179" s="50">
        <v>100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X179" s="107">
        <v>0</v>
      </c>
      <c r="Y179" s="103">
        <f t="shared" si="22"/>
        <v>0</v>
      </c>
    </row>
    <row r="180" spans="1:25" s="27" customFormat="1" ht="31.5" outlineLevel="6">
      <c r="A180" s="51" t="s">
        <v>381</v>
      </c>
      <c r="B180" s="19" t="s">
        <v>71</v>
      </c>
      <c r="C180" s="19" t="s">
        <v>386</v>
      </c>
      <c r="D180" s="19" t="s">
        <v>5</v>
      </c>
      <c r="E180" s="19"/>
      <c r="F180" s="85">
        <f>F181+F185+F183+F187</f>
        <v>11987.508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X180" s="85">
        <f>X181+X185+X183+X187</f>
        <v>4013.2128000000002</v>
      </c>
      <c r="Y180" s="103">
        <f t="shared" si="22"/>
        <v>33.47829090082776</v>
      </c>
    </row>
    <row r="181" spans="1:25" s="27" customFormat="1" ht="15.75" outlineLevel="6">
      <c r="A181" s="5" t="s">
        <v>124</v>
      </c>
      <c r="B181" s="6" t="s">
        <v>71</v>
      </c>
      <c r="C181" s="6" t="s">
        <v>382</v>
      </c>
      <c r="D181" s="6" t="s">
        <v>125</v>
      </c>
      <c r="E181" s="6"/>
      <c r="F181" s="86">
        <f>F182</f>
        <v>5375.6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X181" s="86">
        <f>X182</f>
        <v>2670</v>
      </c>
      <c r="Y181" s="103">
        <f t="shared" si="22"/>
        <v>49.668874172185426</v>
      </c>
    </row>
    <row r="182" spans="1:25" s="27" customFormat="1" ht="47.25" outlineLevel="6">
      <c r="A182" s="57" t="s">
        <v>210</v>
      </c>
      <c r="B182" s="49" t="s">
        <v>71</v>
      </c>
      <c r="C182" s="49" t="s">
        <v>382</v>
      </c>
      <c r="D182" s="49" t="s">
        <v>85</v>
      </c>
      <c r="E182" s="49"/>
      <c r="F182" s="87">
        <v>5375.6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X182" s="107">
        <v>2670</v>
      </c>
      <c r="Y182" s="103">
        <f t="shared" si="22"/>
        <v>49.668874172185426</v>
      </c>
    </row>
    <row r="183" spans="1:25" s="27" customFormat="1" ht="15.75" outlineLevel="6">
      <c r="A183" s="5" t="s">
        <v>124</v>
      </c>
      <c r="B183" s="6" t="s">
        <v>71</v>
      </c>
      <c r="C183" s="6" t="s">
        <v>387</v>
      </c>
      <c r="D183" s="6" t="s">
        <v>125</v>
      </c>
      <c r="E183" s="49"/>
      <c r="F183" s="86">
        <f>F184</f>
        <v>210</v>
      </c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X183" s="86">
        <f>X184</f>
        <v>0</v>
      </c>
      <c r="Y183" s="103">
        <f t="shared" si="22"/>
        <v>0</v>
      </c>
    </row>
    <row r="184" spans="1:25" s="27" customFormat="1" ht="15.75" outlineLevel="6">
      <c r="A184" s="60" t="s">
        <v>86</v>
      </c>
      <c r="B184" s="49" t="s">
        <v>71</v>
      </c>
      <c r="C184" s="49" t="s">
        <v>387</v>
      </c>
      <c r="D184" s="49" t="s">
        <v>87</v>
      </c>
      <c r="E184" s="49"/>
      <c r="F184" s="87">
        <v>210</v>
      </c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X184" s="107">
        <v>0</v>
      </c>
      <c r="Y184" s="103">
        <f t="shared" si="22"/>
        <v>0</v>
      </c>
    </row>
    <row r="185" spans="1:25" s="27" customFormat="1" ht="15.75" outlineLevel="6">
      <c r="A185" s="5" t="s">
        <v>124</v>
      </c>
      <c r="B185" s="6" t="s">
        <v>71</v>
      </c>
      <c r="C185" s="6" t="s">
        <v>385</v>
      </c>
      <c r="D185" s="6" t="s">
        <v>125</v>
      </c>
      <c r="E185" s="6"/>
      <c r="F185" s="86">
        <f>F186</f>
        <v>5918.323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X185" s="86">
        <f>X186</f>
        <v>1343.2128</v>
      </c>
      <c r="Y185" s="103">
        <f t="shared" si="22"/>
        <v>22.695834613960745</v>
      </c>
    </row>
    <row r="186" spans="1:25" s="27" customFormat="1" ht="47.25" outlineLevel="6">
      <c r="A186" s="57" t="s">
        <v>210</v>
      </c>
      <c r="B186" s="49" t="s">
        <v>71</v>
      </c>
      <c r="C186" s="49" t="s">
        <v>385</v>
      </c>
      <c r="D186" s="49" t="s">
        <v>85</v>
      </c>
      <c r="E186" s="49"/>
      <c r="F186" s="50">
        <v>5918.323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X186" s="107">
        <v>1343.2128</v>
      </c>
      <c r="Y186" s="103">
        <f t="shared" si="22"/>
        <v>22.695834613960745</v>
      </c>
    </row>
    <row r="187" spans="1:25" s="27" customFormat="1" ht="15.75" outlineLevel="6">
      <c r="A187" s="5" t="s">
        <v>124</v>
      </c>
      <c r="B187" s="6" t="s">
        <v>71</v>
      </c>
      <c r="C187" s="6" t="s">
        <v>395</v>
      </c>
      <c r="D187" s="6" t="s">
        <v>125</v>
      </c>
      <c r="E187" s="49"/>
      <c r="F187" s="86">
        <f>F188</f>
        <v>483.585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X187" s="86">
        <f>X188</f>
        <v>0</v>
      </c>
      <c r="Y187" s="103">
        <f t="shared" si="22"/>
        <v>0</v>
      </c>
    </row>
    <row r="188" spans="1:25" s="27" customFormat="1" ht="15.75" outlineLevel="6">
      <c r="A188" s="60" t="s">
        <v>86</v>
      </c>
      <c r="B188" s="49" t="s">
        <v>71</v>
      </c>
      <c r="C188" s="49" t="s">
        <v>395</v>
      </c>
      <c r="D188" s="49" t="s">
        <v>87</v>
      </c>
      <c r="E188" s="49"/>
      <c r="F188" s="87">
        <v>483.585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X188" s="107">
        <v>0</v>
      </c>
      <c r="Y188" s="103">
        <f t="shared" si="22"/>
        <v>0</v>
      </c>
    </row>
    <row r="189" spans="1:25" s="27" customFormat="1" ht="15.75" outlineLevel="6">
      <c r="A189" s="66" t="s">
        <v>154</v>
      </c>
      <c r="B189" s="33" t="s">
        <v>155</v>
      </c>
      <c r="C189" s="33" t="s">
        <v>271</v>
      </c>
      <c r="D189" s="33" t="s">
        <v>5</v>
      </c>
      <c r="E189" s="44"/>
      <c r="F189" s="67">
        <f>F190</f>
        <v>1624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X189" s="67">
        <f>X190</f>
        <v>1373.4</v>
      </c>
      <c r="Y189" s="103">
        <f t="shared" si="22"/>
        <v>84.5689655172414</v>
      </c>
    </row>
    <row r="190" spans="1:25" ht="15.75" outlineLevel="6">
      <c r="A190" s="68" t="s">
        <v>83</v>
      </c>
      <c r="B190" s="9" t="s">
        <v>84</v>
      </c>
      <c r="C190" s="9" t="s">
        <v>271</v>
      </c>
      <c r="D190" s="9" t="s">
        <v>5</v>
      </c>
      <c r="E190" s="69" t="s">
        <v>5</v>
      </c>
      <c r="F190" s="70">
        <f>F191</f>
        <v>1624</v>
      </c>
      <c r="G190" s="34" t="e">
        <f>#REF!</f>
        <v>#REF!</v>
      </c>
      <c r="H190" s="34" t="e">
        <f>#REF!</f>
        <v>#REF!</v>
      </c>
      <c r="I190" s="34" t="e">
        <f>#REF!</f>
        <v>#REF!</v>
      </c>
      <c r="J190" s="34" t="e">
        <f>#REF!</f>
        <v>#REF!</v>
      </c>
      <c r="K190" s="34" t="e">
        <f>#REF!</f>
        <v>#REF!</v>
      </c>
      <c r="L190" s="34" t="e">
        <f>#REF!</f>
        <v>#REF!</v>
      </c>
      <c r="M190" s="34" t="e">
        <f>#REF!</f>
        <v>#REF!</v>
      </c>
      <c r="N190" s="34" t="e">
        <f>#REF!</f>
        <v>#REF!</v>
      </c>
      <c r="O190" s="34" t="e">
        <f>#REF!</f>
        <v>#REF!</v>
      </c>
      <c r="P190" s="34" t="e">
        <f>#REF!</f>
        <v>#REF!</v>
      </c>
      <c r="Q190" s="34" t="e">
        <f>#REF!</f>
        <v>#REF!</v>
      </c>
      <c r="R190" s="34" t="e">
        <f>#REF!</f>
        <v>#REF!</v>
      </c>
      <c r="S190" s="34" t="e">
        <f>#REF!</f>
        <v>#REF!</v>
      </c>
      <c r="T190" s="34" t="e">
        <f>#REF!</f>
        <v>#REF!</v>
      </c>
      <c r="U190" s="34" t="e">
        <f>#REF!</f>
        <v>#REF!</v>
      </c>
      <c r="V190" s="39" t="e">
        <f>#REF!</f>
        <v>#REF!</v>
      </c>
      <c r="W190" s="47"/>
      <c r="X190" s="70">
        <f>X191</f>
        <v>1373.4</v>
      </c>
      <c r="Y190" s="103">
        <f t="shared" si="22"/>
        <v>84.5689655172414</v>
      </c>
    </row>
    <row r="191" spans="1:25" ht="31.5" outlineLevel="6">
      <c r="A191" s="22" t="s">
        <v>139</v>
      </c>
      <c r="B191" s="12" t="s">
        <v>84</v>
      </c>
      <c r="C191" s="12" t="s">
        <v>272</v>
      </c>
      <c r="D191" s="12" t="s">
        <v>5</v>
      </c>
      <c r="E191" s="45"/>
      <c r="F191" s="35">
        <f>F192</f>
        <v>1624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40"/>
      <c r="W191" s="43"/>
      <c r="X191" s="35">
        <f>X192</f>
        <v>1373.4</v>
      </c>
      <c r="Y191" s="103">
        <f t="shared" si="22"/>
        <v>84.5689655172414</v>
      </c>
    </row>
    <row r="192" spans="1:25" ht="31.5" outlineLevel="6">
      <c r="A192" s="22" t="s">
        <v>141</v>
      </c>
      <c r="B192" s="12" t="s">
        <v>84</v>
      </c>
      <c r="C192" s="12" t="s">
        <v>273</v>
      </c>
      <c r="D192" s="12" t="s">
        <v>5</v>
      </c>
      <c r="E192" s="45"/>
      <c r="F192" s="35">
        <f>F193</f>
        <v>1624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40"/>
      <c r="W192" s="43"/>
      <c r="X192" s="35">
        <f>X193</f>
        <v>1373.4</v>
      </c>
      <c r="Y192" s="103">
        <f t="shared" si="22"/>
        <v>84.5689655172414</v>
      </c>
    </row>
    <row r="193" spans="1:25" ht="31.5" outlineLevel="6">
      <c r="A193" s="54" t="s">
        <v>42</v>
      </c>
      <c r="B193" s="19" t="s">
        <v>84</v>
      </c>
      <c r="C193" s="19" t="s">
        <v>299</v>
      </c>
      <c r="D193" s="19" t="s">
        <v>5</v>
      </c>
      <c r="E193" s="55" t="s">
        <v>5</v>
      </c>
      <c r="F193" s="56">
        <f>F194</f>
        <v>1624</v>
      </c>
      <c r="G193" s="36">
        <f>G194</f>
        <v>1397.92</v>
      </c>
      <c r="H193" s="36">
        <f aca="true" t="shared" si="25" ref="H193:V193">H194</f>
        <v>0</v>
      </c>
      <c r="I193" s="36">
        <f t="shared" si="25"/>
        <v>0</v>
      </c>
      <c r="J193" s="36">
        <f t="shared" si="25"/>
        <v>0</v>
      </c>
      <c r="K193" s="36">
        <f t="shared" si="25"/>
        <v>0</v>
      </c>
      <c r="L193" s="36">
        <f t="shared" si="25"/>
        <v>0</v>
      </c>
      <c r="M193" s="36">
        <f t="shared" si="25"/>
        <v>0</v>
      </c>
      <c r="N193" s="36">
        <f t="shared" si="25"/>
        <v>0</v>
      </c>
      <c r="O193" s="36">
        <f t="shared" si="25"/>
        <v>0</v>
      </c>
      <c r="P193" s="36">
        <f t="shared" si="25"/>
        <v>0</v>
      </c>
      <c r="Q193" s="36">
        <f t="shared" si="25"/>
        <v>0</v>
      </c>
      <c r="R193" s="36">
        <f t="shared" si="25"/>
        <v>0</v>
      </c>
      <c r="S193" s="36">
        <f t="shared" si="25"/>
        <v>0</v>
      </c>
      <c r="T193" s="36">
        <f t="shared" si="25"/>
        <v>0</v>
      </c>
      <c r="U193" s="36">
        <f t="shared" si="25"/>
        <v>0</v>
      </c>
      <c r="V193" s="41">
        <f t="shared" si="25"/>
        <v>0</v>
      </c>
      <c r="W193" s="42"/>
      <c r="X193" s="56">
        <f>X194</f>
        <v>1373.4</v>
      </c>
      <c r="Y193" s="103">
        <f t="shared" si="22"/>
        <v>84.5689655172414</v>
      </c>
    </row>
    <row r="194" spans="1:25" ht="15.75" outlineLevel="6">
      <c r="A194" s="26" t="s">
        <v>118</v>
      </c>
      <c r="B194" s="6" t="s">
        <v>84</v>
      </c>
      <c r="C194" s="6" t="s">
        <v>299</v>
      </c>
      <c r="D194" s="6" t="s">
        <v>119</v>
      </c>
      <c r="E194" s="46" t="s">
        <v>18</v>
      </c>
      <c r="F194" s="36">
        <v>1624</v>
      </c>
      <c r="G194" s="36">
        <v>1397.92</v>
      </c>
      <c r="H194" s="37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38"/>
      <c r="W194" s="42"/>
      <c r="X194" s="104">
        <v>1373.4</v>
      </c>
      <c r="Y194" s="103">
        <f t="shared" si="22"/>
        <v>84.5689655172414</v>
      </c>
    </row>
    <row r="195" spans="1:25" s="27" customFormat="1" ht="32.25" customHeight="1" outlineLevel="6">
      <c r="A195" s="16" t="s">
        <v>59</v>
      </c>
      <c r="B195" s="17" t="s">
        <v>58</v>
      </c>
      <c r="C195" s="17" t="s">
        <v>271</v>
      </c>
      <c r="D195" s="17" t="s">
        <v>5</v>
      </c>
      <c r="E195" s="17"/>
      <c r="F195" s="18">
        <f aca="true" t="shared" si="26" ref="F195:F200">F196</f>
        <v>50</v>
      </c>
      <c r="G195" s="18">
        <f aca="true" t="shared" si="27" ref="G195:V195">G196</f>
        <v>0</v>
      </c>
      <c r="H195" s="18">
        <f t="shared" si="27"/>
        <v>0</v>
      </c>
      <c r="I195" s="18">
        <f t="shared" si="27"/>
        <v>0</v>
      </c>
      <c r="J195" s="18">
        <f t="shared" si="27"/>
        <v>0</v>
      </c>
      <c r="K195" s="18">
        <f t="shared" si="27"/>
        <v>0</v>
      </c>
      <c r="L195" s="18">
        <f t="shared" si="27"/>
        <v>0</v>
      </c>
      <c r="M195" s="18">
        <f t="shared" si="27"/>
        <v>0</v>
      </c>
      <c r="N195" s="18">
        <f t="shared" si="27"/>
        <v>0</v>
      </c>
      <c r="O195" s="18">
        <f t="shared" si="27"/>
        <v>0</v>
      </c>
      <c r="P195" s="18">
        <f t="shared" si="27"/>
        <v>0</v>
      </c>
      <c r="Q195" s="18">
        <f t="shared" si="27"/>
        <v>0</v>
      </c>
      <c r="R195" s="18">
        <f t="shared" si="27"/>
        <v>0</v>
      </c>
      <c r="S195" s="18">
        <f t="shared" si="27"/>
        <v>0</v>
      </c>
      <c r="T195" s="18">
        <f t="shared" si="27"/>
        <v>0</v>
      </c>
      <c r="U195" s="18">
        <f t="shared" si="27"/>
        <v>0</v>
      </c>
      <c r="V195" s="18">
        <f t="shared" si="27"/>
        <v>0</v>
      </c>
      <c r="X195" s="18">
        <f aca="true" t="shared" si="28" ref="X195:X200">X196</f>
        <v>0</v>
      </c>
      <c r="Y195" s="103">
        <f t="shared" si="22"/>
        <v>0</v>
      </c>
    </row>
    <row r="196" spans="1:25" s="27" customFormat="1" ht="48" customHeight="1" outlineLevel="3">
      <c r="A196" s="8" t="s">
        <v>34</v>
      </c>
      <c r="B196" s="9" t="s">
        <v>10</v>
      </c>
      <c r="C196" s="9" t="s">
        <v>271</v>
      </c>
      <c r="D196" s="9" t="s">
        <v>5</v>
      </c>
      <c r="E196" s="9"/>
      <c r="F196" s="10">
        <f t="shared" si="26"/>
        <v>50</v>
      </c>
      <c r="G196" s="10">
        <f aca="true" t="shared" si="29" ref="G196:V196">G198</f>
        <v>0</v>
      </c>
      <c r="H196" s="10">
        <f t="shared" si="29"/>
        <v>0</v>
      </c>
      <c r="I196" s="10">
        <f t="shared" si="29"/>
        <v>0</v>
      </c>
      <c r="J196" s="10">
        <f t="shared" si="29"/>
        <v>0</v>
      </c>
      <c r="K196" s="10">
        <f t="shared" si="29"/>
        <v>0</v>
      </c>
      <c r="L196" s="10">
        <f t="shared" si="29"/>
        <v>0</v>
      </c>
      <c r="M196" s="10">
        <f t="shared" si="29"/>
        <v>0</v>
      </c>
      <c r="N196" s="10">
        <f t="shared" si="29"/>
        <v>0</v>
      </c>
      <c r="O196" s="10">
        <f t="shared" si="29"/>
        <v>0</v>
      </c>
      <c r="P196" s="10">
        <f t="shared" si="29"/>
        <v>0</v>
      </c>
      <c r="Q196" s="10">
        <f t="shared" si="29"/>
        <v>0</v>
      </c>
      <c r="R196" s="10">
        <f t="shared" si="29"/>
        <v>0</v>
      </c>
      <c r="S196" s="10">
        <f t="shared" si="29"/>
        <v>0</v>
      </c>
      <c r="T196" s="10">
        <f t="shared" si="29"/>
        <v>0</v>
      </c>
      <c r="U196" s="10">
        <f t="shared" si="29"/>
        <v>0</v>
      </c>
      <c r="V196" s="10">
        <f t="shared" si="29"/>
        <v>0</v>
      </c>
      <c r="X196" s="10">
        <f t="shared" si="28"/>
        <v>0</v>
      </c>
      <c r="Y196" s="103">
        <f t="shared" si="22"/>
        <v>0</v>
      </c>
    </row>
    <row r="197" spans="1:25" s="27" customFormat="1" ht="34.5" customHeight="1" outlineLevel="3">
      <c r="A197" s="22" t="s">
        <v>139</v>
      </c>
      <c r="B197" s="9" t="s">
        <v>10</v>
      </c>
      <c r="C197" s="9" t="s">
        <v>272</v>
      </c>
      <c r="D197" s="9" t="s">
        <v>5</v>
      </c>
      <c r="E197" s="9"/>
      <c r="F197" s="10">
        <f t="shared" si="26"/>
        <v>50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X197" s="10">
        <f t="shared" si="28"/>
        <v>0</v>
      </c>
      <c r="Y197" s="103">
        <f t="shared" si="22"/>
        <v>0</v>
      </c>
    </row>
    <row r="198" spans="1:25" s="27" customFormat="1" ht="30.75" customHeight="1" outlineLevel="3">
      <c r="A198" s="22" t="s">
        <v>141</v>
      </c>
      <c r="B198" s="12" t="s">
        <v>10</v>
      </c>
      <c r="C198" s="12" t="s">
        <v>273</v>
      </c>
      <c r="D198" s="12" t="s">
        <v>5</v>
      </c>
      <c r="E198" s="12"/>
      <c r="F198" s="13">
        <f t="shared" si="26"/>
        <v>50</v>
      </c>
      <c r="G198" s="13">
        <f aca="true" t="shared" si="30" ref="G198:V199">G199</f>
        <v>0</v>
      </c>
      <c r="H198" s="13">
        <f t="shared" si="30"/>
        <v>0</v>
      </c>
      <c r="I198" s="13">
        <f t="shared" si="30"/>
        <v>0</v>
      </c>
      <c r="J198" s="13">
        <f t="shared" si="30"/>
        <v>0</v>
      </c>
      <c r="K198" s="13">
        <f t="shared" si="30"/>
        <v>0</v>
      </c>
      <c r="L198" s="13">
        <f t="shared" si="30"/>
        <v>0</v>
      </c>
      <c r="M198" s="13">
        <f t="shared" si="30"/>
        <v>0</v>
      </c>
      <c r="N198" s="13">
        <f t="shared" si="30"/>
        <v>0</v>
      </c>
      <c r="O198" s="13">
        <f t="shared" si="30"/>
        <v>0</v>
      </c>
      <c r="P198" s="13">
        <f t="shared" si="30"/>
        <v>0</v>
      </c>
      <c r="Q198" s="13">
        <f t="shared" si="30"/>
        <v>0</v>
      </c>
      <c r="R198" s="13">
        <f t="shared" si="30"/>
        <v>0</v>
      </c>
      <c r="S198" s="13">
        <f t="shared" si="30"/>
        <v>0</v>
      </c>
      <c r="T198" s="13">
        <f t="shared" si="30"/>
        <v>0</v>
      </c>
      <c r="U198" s="13">
        <f t="shared" si="30"/>
        <v>0</v>
      </c>
      <c r="V198" s="13">
        <f t="shared" si="30"/>
        <v>0</v>
      </c>
      <c r="X198" s="13">
        <f t="shared" si="28"/>
        <v>0</v>
      </c>
      <c r="Y198" s="103">
        <f t="shared" si="22"/>
        <v>0</v>
      </c>
    </row>
    <row r="199" spans="1:25" s="27" customFormat="1" ht="32.25" customHeight="1" outlineLevel="4">
      <c r="A199" s="51" t="s">
        <v>156</v>
      </c>
      <c r="B199" s="19" t="s">
        <v>10</v>
      </c>
      <c r="C199" s="19" t="s">
        <v>300</v>
      </c>
      <c r="D199" s="19" t="s">
        <v>5</v>
      </c>
      <c r="E199" s="19"/>
      <c r="F199" s="20">
        <f t="shared" si="26"/>
        <v>50</v>
      </c>
      <c r="G199" s="7">
        <f t="shared" si="30"/>
        <v>0</v>
      </c>
      <c r="H199" s="7">
        <f t="shared" si="30"/>
        <v>0</v>
      </c>
      <c r="I199" s="7">
        <f t="shared" si="30"/>
        <v>0</v>
      </c>
      <c r="J199" s="7">
        <f t="shared" si="30"/>
        <v>0</v>
      </c>
      <c r="K199" s="7">
        <f t="shared" si="30"/>
        <v>0</v>
      </c>
      <c r="L199" s="7">
        <f t="shared" si="30"/>
        <v>0</v>
      </c>
      <c r="M199" s="7">
        <f t="shared" si="30"/>
        <v>0</v>
      </c>
      <c r="N199" s="7">
        <f t="shared" si="30"/>
        <v>0</v>
      </c>
      <c r="O199" s="7">
        <f t="shared" si="30"/>
        <v>0</v>
      </c>
      <c r="P199" s="7">
        <f t="shared" si="30"/>
        <v>0</v>
      </c>
      <c r="Q199" s="7">
        <f t="shared" si="30"/>
        <v>0</v>
      </c>
      <c r="R199" s="7">
        <f t="shared" si="30"/>
        <v>0</v>
      </c>
      <c r="S199" s="7">
        <f t="shared" si="30"/>
        <v>0</v>
      </c>
      <c r="T199" s="7">
        <f t="shared" si="30"/>
        <v>0</v>
      </c>
      <c r="U199" s="7">
        <f t="shared" si="30"/>
        <v>0</v>
      </c>
      <c r="V199" s="7">
        <f t="shared" si="30"/>
        <v>0</v>
      </c>
      <c r="X199" s="20">
        <f t="shared" si="28"/>
        <v>0</v>
      </c>
      <c r="Y199" s="103">
        <f t="shared" si="22"/>
        <v>0</v>
      </c>
    </row>
    <row r="200" spans="1:25" s="27" customFormat="1" ht="15.75" outlineLevel="5">
      <c r="A200" s="5" t="s">
        <v>96</v>
      </c>
      <c r="B200" s="6" t="s">
        <v>10</v>
      </c>
      <c r="C200" s="6" t="s">
        <v>300</v>
      </c>
      <c r="D200" s="6" t="s">
        <v>97</v>
      </c>
      <c r="E200" s="6"/>
      <c r="F200" s="7">
        <f t="shared" si="26"/>
        <v>50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7">
        <f t="shared" si="28"/>
        <v>0</v>
      </c>
      <c r="Y200" s="103">
        <f t="shared" si="22"/>
        <v>0</v>
      </c>
    </row>
    <row r="201" spans="1:25" s="27" customFormat="1" ht="31.5" outlineLevel="5">
      <c r="A201" s="48" t="s">
        <v>100</v>
      </c>
      <c r="B201" s="49" t="s">
        <v>10</v>
      </c>
      <c r="C201" s="49" t="s">
        <v>300</v>
      </c>
      <c r="D201" s="49" t="s">
        <v>101</v>
      </c>
      <c r="E201" s="49"/>
      <c r="F201" s="50">
        <v>50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107">
        <v>0</v>
      </c>
      <c r="Y201" s="103">
        <f t="shared" si="22"/>
        <v>0</v>
      </c>
    </row>
    <row r="202" spans="1:25" s="27" customFormat="1" ht="18.75" outlineLevel="6">
      <c r="A202" s="16" t="s">
        <v>57</v>
      </c>
      <c r="B202" s="17" t="s">
        <v>56</v>
      </c>
      <c r="C202" s="17" t="s">
        <v>271</v>
      </c>
      <c r="D202" s="17" t="s">
        <v>5</v>
      </c>
      <c r="E202" s="17"/>
      <c r="F202" s="82">
        <f>F212+F232+F203</f>
        <v>23685.882999999998</v>
      </c>
      <c r="G202" s="18" t="e">
        <f aca="true" t="shared" si="31" ref="G202:V202">G212+G232</f>
        <v>#REF!</v>
      </c>
      <c r="H202" s="18" t="e">
        <f t="shared" si="31"/>
        <v>#REF!</v>
      </c>
      <c r="I202" s="18" t="e">
        <f t="shared" si="31"/>
        <v>#REF!</v>
      </c>
      <c r="J202" s="18" t="e">
        <f t="shared" si="31"/>
        <v>#REF!</v>
      </c>
      <c r="K202" s="18" t="e">
        <f t="shared" si="31"/>
        <v>#REF!</v>
      </c>
      <c r="L202" s="18" t="e">
        <f t="shared" si="31"/>
        <v>#REF!</v>
      </c>
      <c r="M202" s="18" t="e">
        <f t="shared" si="31"/>
        <v>#REF!</v>
      </c>
      <c r="N202" s="18" t="e">
        <f t="shared" si="31"/>
        <v>#REF!</v>
      </c>
      <c r="O202" s="18" t="e">
        <f t="shared" si="31"/>
        <v>#REF!</v>
      </c>
      <c r="P202" s="18" t="e">
        <f t="shared" si="31"/>
        <v>#REF!</v>
      </c>
      <c r="Q202" s="18" t="e">
        <f t="shared" si="31"/>
        <v>#REF!</v>
      </c>
      <c r="R202" s="18" t="e">
        <f t="shared" si="31"/>
        <v>#REF!</v>
      </c>
      <c r="S202" s="18" t="e">
        <f t="shared" si="31"/>
        <v>#REF!</v>
      </c>
      <c r="T202" s="18" t="e">
        <f t="shared" si="31"/>
        <v>#REF!</v>
      </c>
      <c r="U202" s="18" t="e">
        <f t="shared" si="31"/>
        <v>#REF!</v>
      </c>
      <c r="V202" s="18" t="e">
        <f t="shared" si="31"/>
        <v>#REF!</v>
      </c>
      <c r="X202" s="82">
        <f>X212+X232+X203</f>
        <v>2928.5714500000004</v>
      </c>
      <c r="Y202" s="103">
        <f t="shared" si="22"/>
        <v>12.364206350255131</v>
      </c>
    </row>
    <row r="203" spans="1:25" s="27" customFormat="1" ht="18.75" outlineLevel="6">
      <c r="A203" s="71" t="s">
        <v>219</v>
      </c>
      <c r="B203" s="9" t="s">
        <v>221</v>
      </c>
      <c r="C203" s="9" t="s">
        <v>271</v>
      </c>
      <c r="D203" s="9" t="s">
        <v>5</v>
      </c>
      <c r="E203" s="9"/>
      <c r="F203" s="83">
        <f>F204</f>
        <v>1644.64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X203" s="83">
        <f>X204</f>
        <v>0</v>
      </c>
      <c r="Y203" s="103">
        <f aca="true" t="shared" si="32" ref="Y203:Y266">X203/F203*100</f>
        <v>0</v>
      </c>
    </row>
    <row r="204" spans="1:25" s="27" customFormat="1" ht="31.5" outlineLevel="6">
      <c r="A204" s="22" t="s">
        <v>139</v>
      </c>
      <c r="B204" s="9" t="s">
        <v>221</v>
      </c>
      <c r="C204" s="9" t="s">
        <v>272</v>
      </c>
      <c r="D204" s="9" t="s">
        <v>5</v>
      </c>
      <c r="E204" s="9"/>
      <c r="F204" s="83">
        <f>F205</f>
        <v>1644.64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X204" s="83">
        <f>X205</f>
        <v>0</v>
      </c>
      <c r="Y204" s="103">
        <f t="shared" si="32"/>
        <v>0</v>
      </c>
    </row>
    <row r="205" spans="1:25" s="27" customFormat="1" ht="31.5" outlineLevel="6">
      <c r="A205" s="22" t="s">
        <v>141</v>
      </c>
      <c r="B205" s="9" t="s">
        <v>221</v>
      </c>
      <c r="C205" s="9" t="s">
        <v>273</v>
      </c>
      <c r="D205" s="9" t="s">
        <v>5</v>
      </c>
      <c r="E205" s="9"/>
      <c r="F205" s="83">
        <f>F209+F206</f>
        <v>1644.64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X205" s="83">
        <f>X209+X206</f>
        <v>0</v>
      </c>
      <c r="Y205" s="103">
        <f t="shared" si="32"/>
        <v>0</v>
      </c>
    </row>
    <row r="206" spans="1:25" s="27" customFormat="1" ht="47.25" outlineLevel="6">
      <c r="A206" s="65" t="s">
        <v>412</v>
      </c>
      <c r="B206" s="19" t="s">
        <v>221</v>
      </c>
      <c r="C206" s="19" t="s">
        <v>411</v>
      </c>
      <c r="D206" s="19" t="s">
        <v>5</v>
      </c>
      <c r="E206" s="19"/>
      <c r="F206" s="85">
        <f>F207</f>
        <v>1243.68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X206" s="85">
        <f>X207</f>
        <v>0</v>
      </c>
      <c r="Y206" s="103">
        <f t="shared" si="32"/>
        <v>0</v>
      </c>
    </row>
    <row r="207" spans="1:25" s="27" customFormat="1" ht="18.75" outlineLevel="6">
      <c r="A207" s="5" t="s">
        <v>96</v>
      </c>
      <c r="B207" s="6" t="s">
        <v>221</v>
      </c>
      <c r="C207" s="6" t="s">
        <v>411</v>
      </c>
      <c r="D207" s="6" t="s">
        <v>97</v>
      </c>
      <c r="E207" s="6"/>
      <c r="F207" s="86">
        <f>F208</f>
        <v>1243.68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X207" s="86">
        <f>X208</f>
        <v>0</v>
      </c>
      <c r="Y207" s="103">
        <f t="shared" si="32"/>
        <v>0</v>
      </c>
    </row>
    <row r="208" spans="1:25" s="27" customFormat="1" ht="31.5" outlineLevel="6">
      <c r="A208" s="48" t="s">
        <v>100</v>
      </c>
      <c r="B208" s="100" t="s">
        <v>221</v>
      </c>
      <c r="C208" s="100" t="s">
        <v>411</v>
      </c>
      <c r="D208" s="100" t="s">
        <v>101</v>
      </c>
      <c r="E208" s="100"/>
      <c r="F208" s="101">
        <v>1243.68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X208" s="107">
        <v>0</v>
      </c>
      <c r="Y208" s="103">
        <f t="shared" si="32"/>
        <v>0</v>
      </c>
    </row>
    <row r="209" spans="1:25" s="27" customFormat="1" ht="47.25" outlineLevel="6">
      <c r="A209" s="65" t="s">
        <v>220</v>
      </c>
      <c r="B209" s="19" t="s">
        <v>221</v>
      </c>
      <c r="C209" s="19" t="s">
        <v>301</v>
      </c>
      <c r="D209" s="19" t="s">
        <v>5</v>
      </c>
      <c r="E209" s="19"/>
      <c r="F209" s="85">
        <f>F210</f>
        <v>400.96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X209" s="85">
        <f>X210</f>
        <v>0</v>
      </c>
      <c r="Y209" s="103">
        <f t="shared" si="32"/>
        <v>0</v>
      </c>
    </row>
    <row r="210" spans="1:25" s="27" customFormat="1" ht="18.75" outlineLevel="6">
      <c r="A210" s="5" t="s">
        <v>96</v>
      </c>
      <c r="B210" s="6" t="s">
        <v>221</v>
      </c>
      <c r="C210" s="6" t="s">
        <v>301</v>
      </c>
      <c r="D210" s="6" t="s">
        <v>97</v>
      </c>
      <c r="E210" s="6"/>
      <c r="F210" s="86">
        <f>F211</f>
        <v>400.96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X210" s="86">
        <f>X211</f>
        <v>0</v>
      </c>
      <c r="Y210" s="103">
        <f t="shared" si="32"/>
        <v>0</v>
      </c>
    </row>
    <row r="211" spans="1:25" s="27" customFormat="1" ht="31.5" outlineLevel="6">
      <c r="A211" s="48" t="s">
        <v>100</v>
      </c>
      <c r="B211" s="49" t="s">
        <v>221</v>
      </c>
      <c r="C211" s="49" t="s">
        <v>301</v>
      </c>
      <c r="D211" s="49" t="s">
        <v>101</v>
      </c>
      <c r="E211" s="49"/>
      <c r="F211" s="87">
        <v>400.96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X211" s="107">
        <v>0</v>
      </c>
      <c r="Y211" s="103">
        <f t="shared" si="32"/>
        <v>0</v>
      </c>
    </row>
    <row r="212" spans="1:25" s="27" customFormat="1" ht="15.75" outlineLevel="6">
      <c r="A212" s="22" t="s">
        <v>63</v>
      </c>
      <c r="B212" s="9" t="s">
        <v>62</v>
      </c>
      <c r="C212" s="9" t="s">
        <v>271</v>
      </c>
      <c r="D212" s="9" t="s">
        <v>5</v>
      </c>
      <c r="E212" s="9"/>
      <c r="F212" s="83">
        <f>F213+F225</f>
        <v>21705</v>
      </c>
      <c r="G212" s="10">
        <f aca="true" t="shared" si="33" ref="G212:V212">G213</f>
        <v>0</v>
      </c>
      <c r="H212" s="10">
        <f t="shared" si="33"/>
        <v>0</v>
      </c>
      <c r="I212" s="10">
        <f t="shared" si="33"/>
        <v>0</v>
      </c>
      <c r="J212" s="10">
        <f t="shared" si="33"/>
        <v>0</v>
      </c>
      <c r="K212" s="10">
        <f t="shared" si="33"/>
        <v>0</v>
      </c>
      <c r="L212" s="10">
        <f t="shared" si="33"/>
        <v>0</v>
      </c>
      <c r="M212" s="10">
        <f t="shared" si="33"/>
        <v>0</v>
      </c>
      <c r="N212" s="10">
        <f t="shared" si="33"/>
        <v>0</v>
      </c>
      <c r="O212" s="10">
        <f t="shared" si="33"/>
        <v>0</v>
      </c>
      <c r="P212" s="10">
        <f t="shared" si="33"/>
        <v>0</v>
      </c>
      <c r="Q212" s="10">
        <f t="shared" si="33"/>
        <v>0</v>
      </c>
      <c r="R212" s="10">
        <f t="shared" si="33"/>
        <v>0</v>
      </c>
      <c r="S212" s="10">
        <f t="shared" si="33"/>
        <v>0</v>
      </c>
      <c r="T212" s="10">
        <f t="shared" si="33"/>
        <v>0</v>
      </c>
      <c r="U212" s="10">
        <f t="shared" si="33"/>
        <v>0</v>
      </c>
      <c r="V212" s="10">
        <f t="shared" si="33"/>
        <v>0</v>
      </c>
      <c r="X212" s="83">
        <f>X213+X225</f>
        <v>2900.5714500000004</v>
      </c>
      <c r="Y212" s="103">
        <f t="shared" si="32"/>
        <v>13.363609536973051</v>
      </c>
    </row>
    <row r="213" spans="1:25" s="27" customFormat="1" ht="31.5" outlineLevel="6">
      <c r="A213" s="8" t="s">
        <v>236</v>
      </c>
      <c r="B213" s="12" t="s">
        <v>62</v>
      </c>
      <c r="C213" s="12" t="s">
        <v>302</v>
      </c>
      <c r="D213" s="12" t="s">
        <v>5</v>
      </c>
      <c r="E213" s="12"/>
      <c r="F213" s="89">
        <f>F214+F222+F217+F220</f>
        <v>18600</v>
      </c>
      <c r="G213" s="13">
        <f aca="true" t="shared" si="34" ref="G213:V213">G214</f>
        <v>0</v>
      </c>
      <c r="H213" s="13">
        <f t="shared" si="34"/>
        <v>0</v>
      </c>
      <c r="I213" s="13">
        <f t="shared" si="34"/>
        <v>0</v>
      </c>
      <c r="J213" s="13">
        <f t="shared" si="34"/>
        <v>0</v>
      </c>
      <c r="K213" s="13">
        <f t="shared" si="34"/>
        <v>0</v>
      </c>
      <c r="L213" s="13">
        <f t="shared" si="34"/>
        <v>0</v>
      </c>
      <c r="M213" s="13">
        <f t="shared" si="34"/>
        <v>0</v>
      </c>
      <c r="N213" s="13">
        <f t="shared" si="34"/>
        <v>0</v>
      </c>
      <c r="O213" s="13">
        <f t="shared" si="34"/>
        <v>0</v>
      </c>
      <c r="P213" s="13">
        <f t="shared" si="34"/>
        <v>0</v>
      </c>
      <c r="Q213" s="13">
        <f t="shared" si="34"/>
        <v>0</v>
      </c>
      <c r="R213" s="13">
        <f t="shared" si="34"/>
        <v>0</v>
      </c>
      <c r="S213" s="13">
        <f t="shared" si="34"/>
        <v>0</v>
      </c>
      <c r="T213" s="13">
        <f t="shared" si="34"/>
        <v>0</v>
      </c>
      <c r="U213" s="13">
        <f t="shared" si="34"/>
        <v>0</v>
      </c>
      <c r="V213" s="13">
        <f t="shared" si="34"/>
        <v>0</v>
      </c>
      <c r="X213" s="89">
        <f>X214+X222+X217+X220</f>
        <v>2900.5714500000004</v>
      </c>
      <c r="Y213" s="103">
        <f t="shared" si="32"/>
        <v>15.594470161290324</v>
      </c>
    </row>
    <row r="214" spans="1:25" s="27" customFormat="1" ht="51.75" customHeight="1" outlineLevel="6">
      <c r="A214" s="51" t="s">
        <v>157</v>
      </c>
      <c r="B214" s="19" t="s">
        <v>62</v>
      </c>
      <c r="C214" s="19" t="s">
        <v>303</v>
      </c>
      <c r="D214" s="19" t="s">
        <v>5</v>
      </c>
      <c r="E214" s="19"/>
      <c r="F214" s="85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5">
        <f>X215</f>
        <v>0</v>
      </c>
      <c r="Y214" s="103">
        <v>0</v>
      </c>
    </row>
    <row r="215" spans="1:25" s="27" customFormat="1" ht="15.75" outlineLevel="6">
      <c r="A215" s="5" t="s">
        <v>96</v>
      </c>
      <c r="B215" s="6" t="s">
        <v>62</v>
      </c>
      <c r="C215" s="6" t="s">
        <v>303</v>
      </c>
      <c r="D215" s="6" t="s">
        <v>97</v>
      </c>
      <c r="E215" s="6"/>
      <c r="F215" s="86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6">
        <f>X216</f>
        <v>0</v>
      </c>
      <c r="Y215" s="103">
        <v>0</v>
      </c>
    </row>
    <row r="216" spans="1:25" s="27" customFormat="1" ht="31.5" outlineLevel="6">
      <c r="A216" s="48" t="s">
        <v>100</v>
      </c>
      <c r="B216" s="49" t="s">
        <v>62</v>
      </c>
      <c r="C216" s="49" t="s">
        <v>303</v>
      </c>
      <c r="D216" s="49" t="s">
        <v>101</v>
      </c>
      <c r="E216" s="49"/>
      <c r="F216" s="87"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107">
        <v>0</v>
      </c>
      <c r="Y216" s="103">
        <v>0</v>
      </c>
    </row>
    <row r="217" spans="1:25" s="27" customFormat="1" ht="49.5" customHeight="1" outlineLevel="6">
      <c r="A217" s="51" t="s">
        <v>228</v>
      </c>
      <c r="B217" s="19" t="s">
        <v>62</v>
      </c>
      <c r="C217" s="19" t="s">
        <v>304</v>
      </c>
      <c r="D217" s="19" t="s">
        <v>5</v>
      </c>
      <c r="E217" s="19"/>
      <c r="F217" s="85">
        <f>F218</f>
        <v>9103.56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85">
        <f>X218</f>
        <v>1843.517</v>
      </c>
      <c r="Y217" s="103">
        <f t="shared" si="32"/>
        <v>20.250506395300302</v>
      </c>
    </row>
    <row r="218" spans="1:25" s="27" customFormat="1" ht="15.75" outlineLevel="6">
      <c r="A218" s="5" t="s">
        <v>96</v>
      </c>
      <c r="B218" s="6" t="s">
        <v>62</v>
      </c>
      <c r="C218" s="6" t="s">
        <v>304</v>
      </c>
      <c r="D218" s="6" t="s">
        <v>97</v>
      </c>
      <c r="E218" s="6"/>
      <c r="F218" s="86">
        <f>F219</f>
        <v>9103.56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6">
        <f>X219</f>
        <v>1843.517</v>
      </c>
      <c r="Y218" s="103">
        <f t="shared" si="32"/>
        <v>20.250506395300302</v>
      </c>
    </row>
    <row r="219" spans="1:25" s="27" customFormat="1" ht="31.5" outlineLevel="6">
      <c r="A219" s="48" t="s">
        <v>100</v>
      </c>
      <c r="B219" s="49" t="s">
        <v>62</v>
      </c>
      <c r="C219" s="49" t="s">
        <v>304</v>
      </c>
      <c r="D219" s="49" t="s">
        <v>101</v>
      </c>
      <c r="E219" s="49"/>
      <c r="F219" s="87">
        <v>9103.56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107">
        <v>1843.517</v>
      </c>
      <c r="Y219" s="103">
        <f t="shared" si="32"/>
        <v>20.250506395300302</v>
      </c>
    </row>
    <row r="220" spans="1:25" s="27" customFormat="1" ht="63" outlineLevel="6">
      <c r="A220" s="51" t="s">
        <v>229</v>
      </c>
      <c r="B220" s="19" t="s">
        <v>62</v>
      </c>
      <c r="C220" s="19" t="s">
        <v>305</v>
      </c>
      <c r="D220" s="19" t="s">
        <v>5</v>
      </c>
      <c r="E220" s="19"/>
      <c r="F220" s="85">
        <f>F221</f>
        <v>4996.44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85">
        <f>X221</f>
        <v>1057.05445</v>
      </c>
      <c r="Y220" s="103">
        <f t="shared" si="32"/>
        <v>21.156152180352414</v>
      </c>
    </row>
    <row r="221" spans="1:25" s="27" customFormat="1" ht="15.75" outlineLevel="6">
      <c r="A221" s="48" t="s">
        <v>123</v>
      </c>
      <c r="B221" s="49" t="s">
        <v>62</v>
      </c>
      <c r="C221" s="49" t="s">
        <v>305</v>
      </c>
      <c r="D221" s="49" t="s">
        <v>122</v>
      </c>
      <c r="E221" s="49"/>
      <c r="F221" s="87">
        <v>4996.44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107">
        <v>1057.05445</v>
      </c>
      <c r="Y221" s="103">
        <f t="shared" si="32"/>
        <v>21.156152180352414</v>
      </c>
    </row>
    <row r="222" spans="1:25" s="27" customFormat="1" ht="31.5" outlineLevel="6">
      <c r="A222" s="88" t="s">
        <v>212</v>
      </c>
      <c r="B222" s="19" t="s">
        <v>62</v>
      </c>
      <c r="C222" s="19" t="s">
        <v>306</v>
      </c>
      <c r="D222" s="19" t="s">
        <v>5</v>
      </c>
      <c r="E222" s="19"/>
      <c r="F222" s="85">
        <f>F223</f>
        <v>4500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X222" s="85">
        <f>X223</f>
        <v>0</v>
      </c>
      <c r="Y222" s="103">
        <f t="shared" si="32"/>
        <v>0</v>
      </c>
    </row>
    <row r="223" spans="1:25" s="27" customFormat="1" ht="15.75" outlineLevel="6">
      <c r="A223" s="5" t="s">
        <v>96</v>
      </c>
      <c r="B223" s="6" t="s">
        <v>62</v>
      </c>
      <c r="C223" s="6" t="s">
        <v>306</v>
      </c>
      <c r="D223" s="6" t="s">
        <v>97</v>
      </c>
      <c r="E223" s="6"/>
      <c r="F223" s="86">
        <f>F224</f>
        <v>4500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86">
        <f>X224</f>
        <v>0</v>
      </c>
      <c r="Y223" s="103">
        <f t="shared" si="32"/>
        <v>0</v>
      </c>
    </row>
    <row r="224" spans="1:25" s="27" customFormat="1" ht="31.5" outlineLevel="6">
      <c r="A224" s="48" t="s">
        <v>100</v>
      </c>
      <c r="B224" s="49" t="s">
        <v>62</v>
      </c>
      <c r="C224" s="49" t="s">
        <v>306</v>
      </c>
      <c r="D224" s="49" t="s">
        <v>101</v>
      </c>
      <c r="E224" s="49"/>
      <c r="F224" s="87">
        <v>4500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107">
        <v>0</v>
      </c>
      <c r="Y224" s="103">
        <f t="shared" si="32"/>
        <v>0</v>
      </c>
    </row>
    <row r="225" spans="1:25" s="27" customFormat="1" ht="31.5" outlineLevel="6">
      <c r="A225" s="8" t="s">
        <v>237</v>
      </c>
      <c r="B225" s="9" t="s">
        <v>62</v>
      </c>
      <c r="C225" s="9" t="s">
        <v>307</v>
      </c>
      <c r="D225" s="9" t="s">
        <v>5</v>
      </c>
      <c r="E225" s="9"/>
      <c r="F225" s="83">
        <f>F226+F229</f>
        <v>3105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83">
        <f aca="true" t="shared" si="35" ref="X225:X230">X226</f>
        <v>0</v>
      </c>
      <c r="Y225" s="103">
        <f t="shared" si="32"/>
        <v>0</v>
      </c>
    </row>
    <row r="226" spans="1:25" s="27" customFormat="1" ht="31.5" outlineLevel="6">
      <c r="A226" s="51" t="s">
        <v>121</v>
      </c>
      <c r="B226" s="19" t="s">
        <v>62</v>
      </c>
      <c r="C226" s="19" t="s">
        <v>307</v>
      </c>
      <c r="D226" s="19" t="s">
        <v>5</v>
      </c>
      <c r="E226" s="19"/>
      <c r="F226" s="20">
        <f>F227</f>
        <v>621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85">
        <f t="shared" si="35"/>
        <v>0</v>
      </c>
      <c r="Y226" s="103">
        <f t="shared" si="32"/>
        <v>0</v>
      </c>
    </row>
    <row r="227" spans="1:25" s="27" customFormat="1" ht="47.25" outlineLevel="6">
      <c r="A227" s="5" t="s">
        <v>161</v>
      </c>
      <c r="B227" s="6" t="s">
        <v>62</v>
      </c>
      <c r="C227" s="6" t="s">
        <v>313</v>
      </c>
      <c r="D227" s="6" t="s">
        <v>5</v>
      </c>
      <c r="E227" s="6"/>
      <c r="F227" s="7">
        <f>F228</f>
        <v>621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6">
        <f t="shared" si="35"/>
        <v>0</v>
      </c>
      <c r="Y227" s="103">
        <f t="shared" si="32"/>
        <v>0</v>
      </c>
    </row>
    <row r="228" spans="1:25" s="27" customFormat="1" ht="15.75" outlineLevel="6">
      <c r="A228" s="48" t="s">
        <v>96</v>
      </c>
      <c r="B228" s="49" t="s">
        <v>62</v>
      </c>
      <c r="C228" s="49" t="s">
        <v>313</v>
      </c>
      <c r="D228" s="49" t="s">
        <v>97</v>
      </c>
      <c r="E228" s="49"/>
      <c r="F228" s="50">
        <v>621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107">
        <v>0</v>
      </c>
      <c r="Y228" s="103">
        <f t="shared" si="32"/>
        <v>0</v>
      </c>
    </row>
    <row r="229" spans="1:25" s="27" customFormat="1" ht="78.75" outlineLevel="6">
      <c r="A229" s="88" t="s">
        <v>213</v>
      </c>
      <c r="B229" s="19" t="s">
        <v>62</v>
      </c>
      <c r="C229" s="19" t="s">
        <v>308</v>
      </c>
      <c r="D229" s="19" t="s">
        <v>5</v>
      </c>
      <c r="E229" s="19"/>
      <c r="F229" s="85">
        <f>F230</f>
        <v>2484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85">
        <f t="shared" si="35"/>
        <v>0</v>
      </c>
      <c r="Y229" s="103">
        <f t="shared" si="32"/>
        <v>0</v>
      </c>
    </row>
    <row r="230" spans="1:25" s="27" customFormat="1" ht="15.75" outlineLevel="6">
      <c r="A230" s="5" t="s">
        <v>96</v>
      </c>
      <c r="B230" s="6" t="s">
        <v>62</v>
      </c>
      <c r="C230" s="6" t="s">
        <v>308</v>
      </c>
      <c r="D230" s="6" t="s">
        <v>97</v>
      </c>
      <c r="E230" s="6"/>
      <c r="F230" s="86">
        <f>F231</f>
        <v>2484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6">
        <f t="shared" si="35"/>
        <v>0</v>
      </c>
      <c r="Y230" s="103">
        <f t="shared" si="32"/>
        <v>0</v>
      </c>
    </row>
    <row r="231" spans="1:25" s="27" customFormat="1" ht="31.5" outlineLevel="6">
      <c r="A231" s="48" t="s">
        <v>100</v>
      </c>
      <c r="B231" s="49" t="s">
        <v>62</v>
      </c>
      <c r="C231" s="49" t="s">
        <v>308</v>
      </c>
      <c r="D231" s="49" t="s">
        <v>101</v>
      </c>
      <c r="E231" s="49"/>
      <c r="F231" s="87">
        <v>2484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107">
        <v>0</v>
      </c>
      <c r="Y231" s="103">
        <f t="shared" si="32"/>
        <v>0</v>
      </c>
    </row>
    <row r="232" spans="1:25" s="27" customFormat="1" ht="15.75" outlineLevel="3">
      <c r="A232" s="8" t="s">
        <v>35</v>
      </c>
      <c r="B232" s="9" t="s">
        <v>11</v>
      </c>
      <c r="C232" s="9" t="s">
        <v>271</v>
      </c>
      <c r="D232" s="9" t="s">
        <v>5</v>
      </c>
      <c r="E232" s="9"/>
      <c r="F232" s="83">
        <f>F233+F238</f>
        <v>336.243</v>
      </c>
      <c r="G232" s="10" t="e">
        <f>G235+#REF!+G238+#REF!</f>
        <v>#REF!</v>
      </c>
      <c r="H232" s="10" t="e">
        <f>H235+#REF!+H238+#REF!</f>
        <v>#REF!</v>
      </c>
      <c r="I232" s="10" t="e">
        <f>I235+#REF!+I238+#REF!</f>
        <v>#REF!</v>
      </c>
      <c r="J232" s="10" t="e">
        <f>J235+#REF!+J238+#REF!</f>
        <v>#REF!</v>
      </c>
      <c r="K232" s="10" t="e">
        <f>K235+#REF!+K238+#REF!</f>
        <v>#REF!</v>
      </c>
      <c r="L232" s="10" t="e">
        <f>L235+#REF!+L238+#REF!</f>
        <v>#REF!</v>
      </c>
      <c r="M232" s="10" t="e">
        <f>M235+#REF!+M238+#REF!</f>
        <v>#REF!</v>
      </c>
      <c r="N232" s="10" t="e">
        <f>N235+#REF!+N238+#REF!</f>
        <v>#REF!</v>
      </c>
      <c r="O232" s="10" t="e">
        <f>O235+#REF!+O238+#REF!</f>
        <v>#REF!</v>
      </c>
      <c r="P232" s="10" t="e">
        <f>P235+#REF!+P238+#REF!</f>
        <v>#REF!</v>
      </c>
      <c r="Q232" s="10" t="e">
        <f>Q235+#REF!+Q238+#REF!</f>
        <v>#REF!</v>
      </c>
      <c r="R232" s="10" t="e">
        <f>R235+#REF!+R238+#REF!</f>
        <v>#REF!</v>
      </c>
      <c r="S232" s="10" t="e">
        <f>S235+#REF!+S238+#REF!</f>
        <v>#REF!</v>
      </c>
      <c r="T232" s="10" t="e">
        <f>T235+#REF!+T238+#REF!</f>
        <v>#REF!</v>
      </c>
      <c r="U232" s="10" t="e">
        <f>U235+#REF!+U238+#REF!</f>
        <v>#REF!</v>
      </c>
      <c r="V232" s="10" t="e">
        <f>V235+#REF!+V238+#REF!</f>
        <v>#REF!</v>
      </c>
      <c r="X232" s="83">
        <f>X233+X238</f>
        <v>28</v>
      </c>
      <c r="Y232" s="103">
        <f t="shared" si="32"/>
        <v>8.327310903126609</v>
      </c>
    </row>
    <row r="233" spans="1:25" s="27" customFormat="1" ht="31.5" outlineLevel="3">
      <c r="A233" s="22" t="s">
        <v>139</v>
      </c>
      <c r="B233" s="9" t="s">
        <v>11</v>
      </c>
      <c r="C233" s="9" t="s">
        <v>272</v>
      </c>
      <c r="D233" s="9" t="s">
        <v>5</v>
      </c>
      <c r="E233" s="9"/>
      <c r="F233" s="83">
        <f>F234</f>
        <v>200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X233" s="83">
        <f>X234</f>
        <v>28</v>
      </c>
      <c r="Y233" s="103">
        <f t="shared" si="32"/>
        <v>14.000000000000002</v>
      </c>
    </row>
    <row r="234" spans="1:25" s="27" customFormat="1" ht="31.5" outlineLevel="3">
      <c r="A234" s="22" t="s">
        <v>141</v>
      </c>
      <c r="B234" s="9" t="s">
        <v>11</v>
      </c>
      <c r="C234" s="9" t="s">
        <v>272</v>
      </c>
      <c r="D234" s="9" t="s">
        <v>5</v>
      </c>
      <c r="E234" s="9"/>
      <c r="F234" s="83">
        <f>F235</f>
        <v>200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X234" s="83">
        <f>X235</f>
        <v>28</v>
      </c>
      <c r="Y234" s="103">
        <f t="shared" si="32"/>
        <v>14.000000000000002</v>
      </c>
    </row>
    <row r="235" spans="1:25" s="27" customFormat="1" ht="33" customHeight="1" outlineLevel="4">
      <c r="A235" s="65" t="s">
        <v>158</v>
      </c>
      <c r="B235" s="63" t="s">
        <v>11</v>
      </c>
      <c r="C235" s="63" t="s">
        <v>309</v>
      </c>
      <c r="D235" s="63" t="s">
        <v>5</v>
      </c>
      <c r="E235" s="63"/>
      <c r="F235" s="91">
        <f>F236</f>
        <v>200</v>
      </c>
      <c r="G235" s="13">
        <f aca="true" t="shared" si="36" ref="G235:V235">G236</f>
        <v>0</v>
      </c>
      <c r="H235" s="13">
        <f t="shared" si="36"/>
        <v>0</v>
      </c>
      <c r="I235" s="13">
        <f t="shared" si="36"/>
        <v>0</v>
      </c>
      <c r="J235" s="13">
        <f t="shared" si="36"/>
        <v>0</v>
      </c>
      <c r="K235" s="13">
        <f t="shared" si="36"/>
        <v>0</v>
      </c>
      <c r="L235" s="13">
        <f t="shared" si="36"/>
        <v>0</v>
      </c>
      <c r="M235" s="13">
        <f t="shared" si="36"/>
        <v>0</v>
      </c>
      <c r="N235" s="13">
        <f t="shared" si="36"/>
        <v>0</v>
      </c>
      <c r="O235" s="13">
        <f t="shared" si="36"/>
        <v>0</v>
      </c>
      <c r="P235" s="13">
        <f t="shared" si="36"/>
        <v>0</v>
      </c>
      <c r="Q235" s="13">
        <f t="shared" si="36"/>
        <v>0</v>
      </c>
      <c r="R235" s="13">
        <f t="shared" si="36"/>
        <v>0</v>
      </c>
      <c r="S235" s="13">
        <f t="shared" si="36"/>
        <v>0</v>
      </c>
      <c r="T235" s="13">
        <f t="shared" si="36"/>
        <v>0</v>
      </c>
      <c r="U235" s="13">
        <f t="shared" si="36"/>
        <v>0</v>
      </c>
      <c r="V235" s="13">
        <f t="shared" si="36"/>
        <v>0</v>
      </c>
      <c r="X235" s="91">
        <f>X236</f>
        <v>28</v>
      </c>
      <c r="Y235" s="103">
        <f t="shared" si="32"/>
        <v>14.000000000000002</v>
      </c>
    </row>
    <row r="236" spans="1:25" s="27" customFormat="1" ht="15.75" outlineLevel="5">
      <c r="A236" s="5" t="s">
        <v>96</v>
      </c>
      <c r="B236" s="6" t="s">
        <v>11</v>
      </c>
      <c r="C236" s="6" t="s">
        <v>309</v>
      </c>
      <c r="D236" s="6" t="s">
        <v>97</v>
      </c>
      <c r="E236" s="6"/>
      <c r="F236" s="86">
        <f>F237</f>
        <v>200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X236" s="86">
        <f>X237</f>
        <v>28</v>
      </c>
      <c r="Y236" s="103">
        <f t="shared" si="32"/>
        <v>14.000000000000002</v>
      </c>
    </row>
    <row r="237" spans="1:25" s="27" customFormat="1" ht="31.5" outlineLevel="5">
      <c r="A237" s="48" t="s">
        <v>100</v>
      </c>
      <c r="B237" s="49" t="s">
        <v>11</v>
      </c>
      <c r="C237" s="49" t="s">
        <v>309</v>
      </c>
      <c r="D237" s="49" t="s">
        <v>101</v>
      </c>
      <c r="E237" s="49"/>
      <c r="F237" s="87">
        <v>200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X237" s="107">
        <v>28</v>
      </c>
      <c r="Y237" s="103">
        <f t="shared" si="32"/>
        <v>14.000000000000002</v>
      </c>
    </row>
    <row r="238" spans="1:25" s="27" customFormat="1" ht="15.75" outlineLevel="5">
      <c r="A238" s="14" t="s">
        <v>150</v>
      </c>
      <c r="B238" s="9" t="s">
        <v>11</v>
      </c>
      <c r="C238" s="9" t="s">
        <v>271</v>
      </c>
      <c r="D238" s="9" t="s">
        <v>5</v>
      </c>
      <c r="E238" s="9"/>
      <c r="F238" s="83">
        <f>F239+F245</f>
        <v>136.243</v>
      </c>
      <c r="G238" s="10" t="e">
        <f>#REF!</f>
        <v>#REF!</v>
      </c>
      <c r="H238" s="10" t="e">
        <f>#REF!</f>
        <v>#REF!</v>
      </c>
      <c r="I238" s="10" t="e">
        <f>#REF!</f>
        <v>#REF!</v>
      </c>
      <c r="J238" s="10" t="e">
        <f>#REF!</f>
        <v>#REF!</v>
      </c>
      <c r="K238" s="10" t="e">
        <f>#REF!</f>
        <v>#REF!</v>
      </c>
      <c r="L238" s="10" t="e">
        <f>#REF!</f>
        <v>#REF!</v>
      </c>
      <c r="M238" s="10" t="e">
        <f>#REF!</f>
        <v>#REF!</v>
      </c>
      <c r="N238" s="10" t="e">
        <f>#REF!</f>
        <v>#REF!</v>
      </c>
      <c r="O238" s="10" t="e">
        <f>#REF!</f>
        <v>#REF!</v>
      </c>
      <c r="P238" s="10" t="e">
        <f>#REF!</f>
        <v>#REF!</v>
      </c>
      <c r="Q238" s="10" t="e">
        <f>#REF!</f>
        <v>#REF!</v>
      </c>
      <c r="R238" s="10" t="e">
        <f>#REF!</f>
        <v>#REF!</v>
      </c>
      <c r="S238" s="10" t="e">
        <f>#REF!</f>
        <v>#REF!</v>
      </c>
      <c r="T238" s="10" t="e">
        <f>#REF!</f>
        <v>#REF!</v>
      </c>
      <c r="U238" s="10" t="e">
        <f>#REF!</f>
        <v>#REF!</v>
      </c>
      <c r="V238" s="10" t="e">
        <f>#REF!</f>
        <v>#REF!</v>
      </c>
      <c r="X238" s="83">
        <f>X239+X245</f>
        <v>0</v>
      </c>
      <c r="Y238" s="103">
        <f t="shared" si="32"/>
        <v>0</v>
      </c>
    </row>
    <row r="239" spans="1:25" s="27" customFormat="1" ht="33" customHeight="1" outlineLevel="5">
      <c r="A239" s="51" t="s">
        <v>238</v>
      </c>
      <c r="B239" s="19" t="s">
        <v>11</v>
      </c>
      <c r="C239" s="19" t="s">
        <v>310</v>
      </c>
      <c r="D239" s="19" t="s">
        <v>5</v>
      </c>
      <c r="E239" s="19"/>
      <c r="F239" s="85">
        <f>F240+F243+F244</f>
        <v>136.243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X239" s="85">
        <f>X240+X243+X244</f>
        <v>0</v>
      </c>
      <c r="Y239" s="103">
        <f t="shared" si="32"/>
        <v>0</v>
      </c>
    </row>
    <row r="240" spans="1:25" s="27" customFormat="1" ht="53.25" customHeight="1" outlineLevel="5">
      <c r="A240" s="5" t="s">
        <v>159</v>
      </c>
      <c r="B240" s="6" t="s">
        <v>11</v>
      </c>
      <c r="C240" s="6" t="s">
        <v>311</v>
      </c>
      <c r="D240" s="6" t="s">
        <v>5</v>
      </c>
      <c r="E240" s="6"/>
      <c r="F240" s="86">
        <f>F241</f>
        <v>50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X240" s="86">
        <f>X241</f>
        <v>0</v>
      </c>
      <c r="Y240" s="103">
        <f t="shared" si="32"/>
        <v>0</v>
      </c>
    </row>
    <row r="241" spans="1:25" s="27" customFormat="1" ht="15.75" outlineLevel="5">
      <c r="A241" s="48" t="s">
        <v>96</v>
      </c>
      <c r="B241" s="49" t="s">
        <v>11</v>
      </c>
      <c r="C241" s="49" t="s">
        <v>311</v>
      </c>
      <c r="D241" s="49" t="s">
        <v>97</v>
      </c>
      <c r="E241" s="49"/>
      <c r="F241" s="87">
        <f>F242</f>
        <v>50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X241" s="107">
        <v>0</v>
      </c>
      <c r="Y241" s="103">
        <f t="shared" si="32"/>
        <v>0</v>
      </c>
    </row>
    <row r="242" spans="1:25" s="27" customFormat="1" ht="31.5" outlineLevel="5">
      <c r="A242" s="48" t="s">
        <v>100</v>
      </c>
      <c r="B242" s="49" t="s">
        <v>11</v>
      </c>
      <c r="C242" s="49" t="s">
        <v>311</v>
      </c>
      <c r="D242" s="49" t="s">
        <v>101</v>
      </c>
      <c r="E242" s="49"/>
      <c r="F242" s="87">
        <v>50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X242" s="107">
        <v>0</v>
      </c>
      <c r="Y242" s="103">
        <f t="shared" si="32"/>
        <v>0</v>
      </c>
    </row>
    <row r="243" spans="1:25" s="27" customFormat="1" ht="31.5" outlineLevel="5">
      <c r="A243" s="5" t="s">
        <v>160</v>
      </c>
      <c r="B243" s="6" t="s">
        <v>11</v>
      </c>
      <c r="C243" s="6" t="s">
        <v>312</v>
      </c>
      <c r="D243" s="6" t="s">
        <v>120</v>
      </c>
      <c r="E243" s="6"/>
      <c r="F243" s="86">
        <v>50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X243" s="86"/>
      <c r="Y243" s="103">
        <f t="shared" si="32"/>
        <v>0</v>
      </c>
    </row>
    <row r="244" spans="1:25" s="27" customFormat="1" ht="31.5" outlineLevel="5">
      <c r="A244" s="5" t="s">
        <v>214</v>
      </c>
      <c r="B244" s="6" t="s">
        <v>11</v>
      </c>
      <c r="C244" s="6" t="s">
        <v>396</v>
      </c>
      <c r="D244" s="6" t="s">
        <v>120</v>
      </c>
      <c r="E244" s="6"/>
      <c r="F244" s="86">
        <v>36.243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X244" s="86">
        <v>0</v>
      </c>
      <c r="Y244" s="103">
        <f t="shared" si="32"/>
        <v>0</v>
      </c>
    </row>
    <row r="245" spans="1:25" s="27" customFormat="1" ht="31.5" outlineLevel="5">
      <c r="A245" s="51" t="s">
        <v>121</v>
      </c>
      <c r="B245" s="19" t="s">
        <v>11</v>
      </c>
      <c r="C245" s="19" t="s">
        <v>307</v>
      </c>
      <c r="D245" s="19" t="s">
        <v>5</v>
      </c>
      <c r="E245" s="19"/>
      <c r="F245" s="20">
        <f>F246</f>
        <v>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X245" s="20">
        <f>X246</f>
        <v>0</v>
      </c>
      <c r="Y245" s="103">
        <v>0</v>
      </c>
    </row>
    <row r="246" spans="1:25" s="27" customFormat="1" ht="47.25" outlineLevel="5">
      <c r="A246" s="5" t="s">
        <v>161</v>
      </c>
      <c r="B246" s="6" t="s">
        <v>11</v>
      </c>
      <c r="C246" s="6" t="s">
        <v>313</v>
      </c>
      <c r="D246" s="6" t="s">
        <v>5</v>
      </c>
      <c r="E246" s="6"/>
      <c r="F246" s="7">
        <f>F247</f>
        <v>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X246" s="7">
        <f>X247</f>
        <v>0</v>
      </c>
      <c r="Y246" s="103">
        <v>0</v>
      </c>
    </row>
    <row r="247" spans="1:25" s="27" customFormat="1" ht="15.75" outlineLevel="5">
      <c r="A247" s="48" t="s">
        <v>96</v>
      </c>
      <c r="B247" s="49" t="s">
        <v>11</v>
      </c>
      <c r="C247" s="49" t="s">
        <v>313</v>
      </c>
      <c r="D247" s="49" t="s">
        <v>97</v>
      </c>
      <c r="E247" s="49"/>
      <c r="F247" s="50">
        <f>F248</f>
        <v>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X247" s="107">
        <v>0</v>
      </c>
      <c r="Y247" s="103">
        <v>0</v>
      </c>
    </row>
    <row r="248" spans="1:25" s="27" customFormat="1" ht="31.5" outlineLevel="5">
      <c r="A248" s="48" t="s">
        <v>100</v>
      </c>
      <c r="B248" s="49" t="s">
        <v>11</v>
      </c>
      <c r="C248" s="49" t="s">
        <v>313</v>
      </c>
      <c r="D248" s="49" t="s">
        <v>101</v>
      </c>
      <c r="E248" s="49"/>
      <c r="F248" s="50">
        <v>0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X248" s="107">
        <v>0</v>
      </c>
      <c r="Y248" s="103">
        <v>0</v>
      </c>
    </row>
    <row r="249" spans="1:25" s="27" customFormat="1" ht="18.75" outlineLevel="6">
      <c r="A249" s="16" t="s">
        <v>64</v>
      </c>
      <c r="B249" s="33" t="s">
        <v>55</v>
      </c>
      <c r="C249" s="33" t="s">
        <v>271</v>
      </c>
      <c r="D249" s="33" t="s">
        <v>5</v>
      </c>
      <c r="E249" s="33"/>
      <c r="F249" s="92">
        <f>F265+F250+F256</f>
        <v>6067.66897</v>
      </c>
      <c r="G249" s="18" t="e">
        <f>#REF!+G265</f>
        <v>#REF!</v>
      </c>
      <c r="H249" s="18" t="e">
        <f>#REF!+H265</f>
        <v>#REF!</v>
      </c>
      <c r="I249" s="18" t="e">
        <f>#REF!+I265</f>
        <v>#REF!</v>
      </c>
      <c r="J249" s="18" t="e">
        <f>#REF!+J265</f>
        <v>#REF!</v>
      </c>
      <c r="K249" s="18" t="e">
        <f>#REF!+K265</f>
        <v>#REF!</v>
      </c>
      <c r="L249" s="18" t="e">
        <f>#REF!+L265</f>
        <v>#REF!</v>
      </c>
      <c r="M249" s="18" t="e">
        <f>#REF!+M265</f>
        <v>#REF!</v>
      </c>
      <c r="N249" s="18" t="e">
        <f>#REF!+N265</f>
        <v>#REF!</v>
      </c>
      <c r="O249" s="18" t="e">
        <f>#REF!+O265</f>
        <v>#REF!</v>
      </c>
      <c r="P249" s="18" t="e">
        <f>#REF!+P265</f>
        <v>#REF!</v>
      </c>
      <c r="Q249" s="18" t="e">
        <f>#REF!+Q265</f>
        <v>#REF!</v>
      </c>
      <c r="R249" s="18" t="e">
        <f>#REF!+R265</f>
        <v>#REF!</v>
      </c>
      <c r="S249" s="18" t="e">
        <f>#REF!+S265</f>
        <v>#REF!</v>
      </c>
      <c r="T249" s="18" t="e">
        <f>#REF!+T265</f>
        <v>#REF!</v>
      </c>
      <c r="U249" s="18" t="e">
        <f>#REF!+U265</f>
        <v>#REF!</v>
      </c>
      <c r="V249" s="18" t="e">
        <f>#REF!+V265</f>
        <v>#REF!</v>
      </c>
      <c r="X249" s="92">
        <f>X265+X250+X256</f>
        <v>2344.31432</v>
      </c>
      <c r="Y249" s="103">
        <f t="shared" si="32"/>
        <v>38.636160469380386</v>
      </c>
    </row>
    <row r="250" spans="1:25" s="27" customFormat="1" ht="18.75" outlineLevel="6">
      <c r="A250" s="71" t="s">
        <v>227</v>
      </c>
      <c r="B250" s="9" t="s">
        <v>225</v>
      </c>
      <c r="C250" s="9" t="s">
        <v>271</v>
      </c>
      <c r="D250" s="9" t="s">
        <v>5</v>
      </c>
      <c r="E250" s="9"/>
      <c r="F250" s="83">
        <f>F251</f>
        <v>1043.11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3">
        <f>X251</f>
        <v>248.84334</v>
      </c>
      <c r="Y250" s="103">
        <f t="shared" si="32"/>
        <v>23.855905896789412</v>
      </c>
    </row>
    <row r="251" spans="1:25" s="27" customFormat="1" ht="31.5" outlineLevel="6">
      <c r="A251" s="22" t="s">
        <v>139</v>
      </c>
      <c r="B251" s="9" t="s">
        <v>225</v>
      </c>
      <c r="C251" s="9" t="s">
        <v>272</v>
      </c>
      <c r="D251" s="9" t="s">
        <v>5</v>
      </c>
      <c r="E251" s="9"/>
      <c r="F251" s="83">
        <f>F252</f>
        <v>1043.11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3">
        <f>X252</f>
        <v>248.84334</v>
      </c>
      <c r="Y251" s="103">
        <f t="shared" si="32"/>
        <v>23.855905896789412</v>
      </c>
    </row>
    <row r="252" spans="1:25" s="27" customFormat="1" ht="31.5" outlineLevel="6">
      <c r="A252" s="22" t="s">
        <v>141</v>
      </c>
      <c r="B252" s="9" t="s">
        <v>225</v>
      </c>
      <c r="C252" s="9" t="s">
        <v>273</v>
      </c>
      <c r="D252" s="9" t="s">
        <v>5</v>
      </c>
      <c r="E252" s="9"/>
      <c r="F252" s="83">
        <f>F253</f>
        <v>1043.11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X252" s="83">
        <f>X253</f>
        <v>248.84334</v>
      </c>
      <c r="Y252" s="103">
        <f t="shared" si="32"/>
        <v>23.855905896789412</v>
      </c>
    </row>
    <row r="253" spans="1:25" s="27" customFormat="1" ht="18.75" outlineLevel="6">
      <c r="A253" s="90" t="s">
        <v>226</v>
      </c>
      <c r="B253" s="19" t="s">
        <v>225</v>
      </c>
      <c r="C253" s="19" t="s">
        <v>314</v>
      </c>
      <c r="D253" s="19" t="s">
        <v>5</v>
      </c>
      <c r="E253" s="19"/>
      <c r="F253" s="85">
        <f>F254</f>
        <v>1043.11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X253" s="85">
        <f>X254</f>
        <v>248.84334</v>
      </c>
      <c r="Y253" s="103">
        <f t="shared" si="32"/>
        <v>23.855905896789412</v>
      </c>
    </row>
    <row r="254" spans="1:25" s="27" customFormat="1" ht="20.25" customHeight="1" outlineLevel="6">
      <c r="A254" s="5" t="s">
        <v>96</v>
      </c>
      <c r="B254" s="6" t="s">
        <v>225</v>
      </c>
      <c r="C254" s="6" t="s">
        <v>314</v>
      </c>
      <c r="D254" s="6" t="s">
        <v>97</v>
      </c>
      <c r="E254" s="6"/>
      <c r="F254" s="86">
        <f>F255</f>
        <v>1043.11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X254" s="86">
        <f>X255</f>
        <v>248.84334</v>
      </c>
      <c r="Y254" s="103">
        <f t="shared" si="32"/>
        <v>23.855905896789412</v>
      </c>
    </row>
    <row r="255" spans="1:25" s="27" customFormat="1" ht="31.5" outlineLevel="6">
      <c r="A255" s="48" t="s">
        <v>100</v>
      </c>
      <c r="B255" s="49" t="s">
        <v>225</v>
      </c>
      <c r="C255" s="49" t="s">
        <v>314</v>
      </c>
      <c r="D255" s="49" t="s">
        <v>101</v>
      </c>
      <c r="E255" s="49"/>
      <c r="F255" s="87">
        <v>1043.11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107">
        <v>248.84334</v>
      </c>
      <c r="Y255" s="103">
        <f t="shared" si="32"/>
        <v>23.855905896789412</v>
      </c>
    </row>
    <row r="256" spans="1:25" s="27" customFormat="1" ht="18.75" outlineLevel="6">
      <c r="A256" s="71" t="s">
        <v>255</v>
      </c>
      <c r="B256" s="9" t="s">
        <v>256</v>
      </c>
      <c r="C256" s="9" t="s">
        <v>271</v>
      </c>
      <c r="D256" s="9" t="s">
        <v>5</v>
      </c>
      <c r="E256" s="49"/>
      <c r="F256" s="83">
        <f>F257</f>
        <v>4974.20897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3">
        <f>X257</f>
        <v>1895.47098</v>
      </c>
      <c r="Y256" s="103">
        <f t="shared" si="32"/>
        <v>38.10597808479285</v>
      </c>
    </row>
    <row r="257" spans="1:25" s="27" customFormat="1" ht="18.75" outlineLevel="6">
      <c r="A257" s="14" t="s">
        <v>162</v>
      </c>
      <c r="B257" s="9" t="s">
        <v>256</v>
      </c>
      <c r="C257" s="9" t="s">
        <v>271</v>
      </c>
      <c r="D257" s="9" t="s">
        <v>5</v>
      </c>
      <c r="E257" s="49"/>
      <c r="F257" s="83">
        <f>F258</f>
        <v>4974.20897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3">
        <f>X258</f>
        <v>1895.47098</v>
      </c>
      <c r="Y257" s="103">
        <f t="shared" si="32"/>
        <v>38.10597808479285</v>
      </c>
    </row>
    <row r="258" spans="1:25" s="27" customFormat="1" ht="31.5" outlineLevel="6">
      <c r="A258" s="51" t="s">
        <v>239</v>
      </c>
      <c r="B258" s="19" t="s">
        <v>256</v>
      </c>
      <c r="C258" s="19" t="s">
        <v>315</v>
      </c>
      <c r="D258" s="19" t="s">
        <v>5</v>
      </c>
      <c r="E258" s="19"/>
      <c r="F258" s="85">
        <f>F262+F259</f>
        <v>4974.20897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85">
        <f>X262+X259</f>
        <v>1895.47098</v>
      </c>
      <c r="Y258" s="103">
        <f t="shared" si="32"/>
        <v>38.10597808479285</v>
      </c>
    </row>
    <row r="259" spans="1:25" s="27" customFormat="1" ht="47.25" outlineLevel="6">
      <c r="A259" s="5" t="s">
        <v>222</v>
      </c>
      <c r="B259" s="6" t="s">
        <v>256</v>
      </c>
      <c r="C259" s="6" t="s">
        <v>316</v>
      </c>
      <c r="D259" s="6" t="s">
        <v>5</v>
      </c>
      <c r="E259" s="6"/>
      <c r="F259" s="86">
        <f>F260</f>
        <v>3702.33653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6">
        <f>X260</f>
        <v>623.59854</v>
      </c>
      <c r="Y259" s="103">
        <f t="shared" si="32"/>
        <v>16.843378092374543</v>
      </c>
    </row>
    <row r="260" spans="1:25" s="27" customFormat="1" ht="18.75" outlineLevel="6">
      <c r="A260" s="48" t="s">
        <v>96</v>
      </c>
      <c r="B260" s="49" t="s">
        <v>256</v>
      </c>
      <c r="C260" s="49" t="s">
        <v>316</v>
      </c>
      <c r="D260" s="49" t="s">
        <v>97</v>
      </c>
      <c r="E260" s="49"/>
      <c r="F260" s="87">
        <f>F261</f>
        <v>3702.33653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X260" s="107">
        <v>623.59854</v>
      </c>
      <c r="Y260" s="103">
        <f t="shared" si="32"/>
        <v>16.843378092374543</v>
      </c>
    </row>
    <row r="261" spans="1:25" s="27" customFormat="1" ht="31.5" outlineLevel="6">
      <c r="A261" s="48" t="s">
        <v>100</v>
      </c>
      <c r="B261" s="49" t="s">
        <v>256</v>
      </c>
      <c r="C261" s="49" t="s">
        <v>316</v>
      </c>
      <c r="D261" s="49" t="s">
        <v>101</v>
      </c>
      <c r="E261" s="49"/>
      <c r="F261" s="87">
        <v>3702.33653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X261" s="107">
        <v>623.59854</v>
      </c>
      <c r="Y261" s="103">
        <f t="shared" si="32"/>
        <v>16.843378092374543</v>
      </c>
    </row>
    <row r="262" spans="1:25" s="27" customFormat="1" ht="32.25" customHeight="1" outlineLevel="6">
      <c r="A262" s="5" t="s">
        <v>257</v>
      </c>
      <c r="B262" s="6" t="s">
        <v>256</v>
      </c>
      <c r="C262" s="6" t="s">
        <v>317</v>
      </c>
      <c r="D262" s="6" t="s">
        <v>5</v>
      </c>
      <c r="E262" s="6"/>
      <c r="F262" s="86">
        <f>F263</f>
        <v>1271.87244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X262" s="86">
        <f>X263</f>
        <v>1271.87244</v>
      </c>
      <c r="Y262" s="103">
        <f t="shared" si="32"/>
        <v>100</v>
      </c>
    </row>
    <row r="263" spans="1:25" s="27" customFormat="1" ht="18.75" outlineLevel="6">
      <c r="A263" s="48" t="s">
        <v>96</v>
      </c>
      <c r="B263" s="49" t="s">
        <v>256</v>
      </c>
      <c r="C263" s="49" t="s">
        <v>317</v>
      </c>
      <c r="D263" s="49" t="s">
        <v>97</v>
      </c>
      <c r="E263" s="49"/>
      <c r="F263" s="87">
        <f>F264</f>
        <v>1271.87244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X263" s="107">
        <v>1271.87244</v>
      </c>
      <c r="Y263" s="103">
        <f t="shared" si="32"/>
        <v>100</v>
      </c>
    </row>
    <row r="264" spans="1:25" s="27" customFormat="1" ht="31.5" outlineLevel="6">
      <c r="A264" s="48" t="s">
        <v>100</v>
      </c>
      <c r="B264" s="49" t="s">
        <v>256</v>
      </c>
      <c r="C264" s="49" t="s">
        <v>317</v>
      </c>
      <c r="D264" s="49" t="s">
        <v>101</v>
      </c>
      <c r="E264" s="49"/>
      <c r="F264" s="87">
        <v>1271.87244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X264" s="107">
        <v>1271.87244</v>
      </c>
      <c r="Y264" s="103">
        <f t="shared" si="32"/>
        <v>100</v>
      </c>
    </row>
    <row r="265" spans="1:25" s="27" customFormat="1" ht="17.25" customHeight="1" outlineLevel="3">
      <c r="A265" s="8" t="s">
        <v>36</v>
      </c>
      <c r="B265" s="9" t="s">
        <v>12</v>
      </c>
      <c r="C265" s="9" t="s">
        <v>271</v>
      </c>
      <c r="D265" s="9" t="s">
        <v>5</v>
      </c>
      <c r="E265" s="9"/>
      <c r="F265" s="83">
        <f>F277+F266</f>
        <v>50.35</v>
      </c>
      <c r="G265" s="10" t="e">
        <f>#REF!+G277</f>
        <v>#REF!</v>
      </c>
      <c r="H265" s="10" t="e">
        <f>#REF!+H277</f>
        <v>#REF!</v>
      </c>
      <c r="I265" s="10" t="e">
        <f>#REF!+I277</f>
        <v>#REF!</v>
      </c>
      <c r="J265" s="10" t="e">
        <f>#REF!+J277</f>
        <v>#REF!</v>
      </c>
      <c r="K265" s="10" t="e">
        <f>#REF!+K277</f>
        <v>#REF!</v>
      </c>
      <c r="L265" s="10" t="e">
        <f>#REF!+L277</f>
        <v>#REF!</v>
      </c>
      <c r="M265" s="10" t="e">
        <f>#REF!+M277</f>
        <v>#REF!</v>
      </c>
      <c r="N265" s="10" t="e">
        <f>#REF!+N277</f>
        <v>#REF!</v>
      </c>
      <c r="O265" s="10" t="e">
        <f>#REF!+O277</f>
        <v>#REF!</v>
      </c>
      <c r="P265" s="10" t="e">
        <f>#REF!+P277</f>
        <v>#REF!</v>
      </c>
      <c r="Q265" s="10" t="e">
        <f>#REF!+Q277</f>
        <v>#REF!</v>
      </c>
      <c r="R265" s="10" t="e">
        <f>#REF!+R277</f>
        <v>#REF!</v>
      </c>
      <c r="S265" s="10" t="e">
        <f>#REF!+S277</f>
        <v>#REF!</v>
      </c>
      <c r="T265" s="10" t="e">
        <f>#REF!+T277</f>
        <v>#REF!</v>
      </c>
      <c r="U265" s="10" t="e">
        <f>#REF!+U277</f>
        <v>#REF!</v>
      </c>
      <c r="V265" s="10" t="e">
        <f>#REF!+V277</f>
        <v>#REF!</v>
      </c>
      <c r="X265" s="83">
        <f>X277+X266</f>
        <v>200</v>
      </c>
      <c r="Y265" s="103">
        <f t="shared" si="32"/>
        <v>397.2194637537239</v>
      </c>
    </row>
    <row r="266" spans="1:25" s="27" customFormat="1" ht="17.25" customHeight="1" outlineLevel="3">
      <c r="A266" s="22" t="s">
        <v>139</v>
      </c>
      <c r="B266" s="9" t="s">
        <v>12</v>
      </c>
      <c r="C266" s="9" t="s">
        <v>272</v>
      </c>
      <c r="D266" s="9" t="s">
        <v>5</v>
      </c>
      <c r="E266" s="9"/>
      <c r="F266" s="10">
        <f>F267</f>
        <v>50.35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X266" s="10">
        <f>X267</f>
        <v>0</v>
      </c>
      <c r="Y266" s="103">
        <f t="shared" si="32"/>
        <v>0</v>
      </c>
    </row>
    <row r="267" spans="1:25" s="27" customFormat="1" ht="17.25" customHeight="1" outlineLevel="3">
      <c r="A267" s="22" t="s">
        <v>141</v>
      </c>
      <c r="B267" s="9" t="s">
        <v>12</v>
      </c>
      <c r="C267" s="9" t="s">
        <v>273</v>
      </c>
      <c r="D267" s="9" t="s">
        <v>5</v>
      </c>
      <c r="E267" s="9"/>
      <c r="F267" s="10">
        <f>F268+F274</f>
        <v>50.35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X267" s="10">
        <f>X268+X274</f>
        <v>0</v>
      </c>
      <c r="Y267" s="103">
        <f aca="true" t="shared" si="37" ref="Y267:Y329">X267/F267*100</f>
        <v>0</v>
      </c>
    </row>
    <row r="268" spans="1:25" s="27" customFormat="1" ht="50.25" customHeight="1" outlineLevel="3">
      <c r="A268" s="65" t="s">
        <v>200</v>
      </c>
      <c r="B268" s="19" t="s">
        <v>12</v>
      </c>
      <c r="C268" s="19" t="s">
        <v>318</v>
      </c>
      <c r="D268" s="19" t="s">
        <v>5</v>
      </c>
      <c r="E268" s="19"/>
      <c r="F268" s="20">
        <f>F269+F272</f>
        <v>0.35000000000000003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X268" s="20">
        <f>X269+X272</f>
        <v>0</v>
      </c>
      <c r="Y268" s="103">
        <f t="shared" si="37"/>
        <v>0</v>
      </c>
    </row>
    <row r="269" spans="1:25" s="27" customFormat="1" ht="18" customHeight="1" outlineLevel="3">
      <c r="A269" s="5" t="s">
        <v>95</v>
      </c>
      <c r="B269" s="6" t="s">
        <v>12</v>
      </c>
      <c r="C269" s="6" t="s">
        <v>318</v>
      </c>
      <c r="D269" s="6" t="s">
        <v>94</v>
      </c>
      <c r="E269" s="6"/>
      <c r="F269" s="7">
        <f>F270+F271</f>
        <v>0.30000000000000004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X269" s="7">
        <f>X270+X271</f>
        <v>0</v>
      </c>
      <c r="Y269" s="103">
        <f t="shared" si="37"/>
        <v>0</v>
      </c>
    </row>
    <row r="270" spans="1:25" s="27" customFormat="1" ht="17.25" customHeight="1" outlineLevel="3">
      <c r="A270" s="48" t="s">
        <v>264</v>
      </c>
      <c r="B270" s="49" t="s">
        <v>12</v>
      </c>
      <c r="C270" s="49" t="s">
        <v>318</v>
      </c>
      <c r="D270" s="49" t="s">
        <v>92</v>
      </c>
      <c r="E270" s="49"/>
      <c r="F270" s="50">
        <v>0.23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X270" s="107">
        <v>0</v>
      </c>
      <c r="Y270" s="103">
        <f t="shared" si="37"/>
        <v>0</v>
      </c>
    </row>
    <row r="271" spans="1:25" s="27" customFormat="1" ht="50.25" customHeight="1" outlineLevel="3">
      <c r="A271" s="48" t="s">
        <v>265</v>
      </c>
      <c r="B271" s="49" t="s">
        <v>12</v>
      </c>
      <c r="C271" s="49" t="s">
        <v>318</v>
      </c>
      <c r="D271" s="49" t="s">
        <v>266</v>
      </c>
      <c r="E271" s="49"/>
      <c r="F271" s="50">
        <v>0.07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X271" s="107">
        <v>0</v>
      </c>
      <c r="Y271" s="103">
        <f t="shared" si="37"/>
        <v>0</v>
      </c>
    </row>
    <row r="272" spans="1:25" s="27" customFormat="1" ht="17.25" customHeight="1" outlineLevel="3">
      <c r="A272" s="5" t="s">
        <v>96</v>
      </c>
      <c r="B272" s="6" t="s">
        <v>12</v>
      </c>
      <c r="C272" s="6" t="s">
        <v>318</v>
      </c>
      <c r="D272" s="6" t="s">
        <v>97</v>
      </c>
      <c r="E272" s="6"/>
      <c r="F272" s="7">
        <f>F273</f>
        <v>0.05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X272" s="7">
        <f>X273</f>
        <v>0</v>
      </c>
      <c r="Y272" s="103">
        <f t="shared" si="37"/>
        <v>0</v>
      </c>
    </row>
    <row r="273" spans="1:25" s="27" customFormat="1" ht="17.25" customHeight="1" outlineLevel="3">
      <c r="A273" s="48" t="s">
        <v>100</v>
      </c>
      <c r="B273" s="49" t="s">
        <v>12</v>
      </c>
      <c r="C273" s="49" t="s">
        <v>318</v>
      </c>
      <c r="D273" s="49" t="s">
        <v>101</v>
      </c>
      <c r="E273" s="49"/>
      <c r="F273" s="50">
        <v>0.05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X273" s="107">
        <v>0</v>
      </c>
      <c r="Y273" s="103">
        <f t="shared" si="37"/>
        <v>0</v>
      </c>
    </row>
    <row r="274" spans="1:25" s="27" customFormat="1" ht="17.25" customHeight="1" outlineLevel="3">
      <c r="A274" s="51" t="s">
        <v>224</v>
      </c>
      <c r="B274" s="19" t="s">
        <v>12</v>
      </c>
      <c r="C274" s="19" t="s">
        <v>319</v>
      </c>
      <c r="D274" s="19" t="s">
        <v>5</v>
      </c>
      <c r="E274" s="19"/>
      <c r="F274" s="20">
        <f>F275</f>
        <v>50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X274" s="20">
        <f>X275</f>
        <v>0</v>
      </c>
      <c r="Y274" s="103">
        <f t="shared" si="37"/>
        <v>0</v>
      </c>
    </row>
    <row r="275" spans="1:25" s="27" customFormat="1" ht="17.25" customHeight="1" outlineLevel="3">
      <c r="A275" s="5" t="s">
        <v>96</v>
      </c>
      <c r="B275" s="6" t="s">
        <v>12</v>
      </c>
      <c r="C275" s="6" t="s">
        <v>319</v>
      </c>
      <c r="D275" s="6" t="s">
        <v>97</v>
      </c>
      <c r="E275" s="6"/>
      <c r="F275" s="7">
        <f>F276</f>
        <v>50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X275" s="7">
        <f>X276</f>
        <v>0</v>
      </c>
      <c r="Y275" s="103">
        <f t="shared" si="37"/>
        <v>0</v>
      </c>
    </row>
    <row r="276" spans="1:25" s="27" customFormat="1" ht="17.25" customHeight="1" outlineLevel="3">
      <c r="A276" s="48" t="s">
        <v>100</v>
      </c>
      <c r="B276" s="49" t="s">
        <v>12</v>
      </c>
      <c r="C276" s="49" t="s">
        <v>319</v>
      </c>
      <c r="D276" s="49" t="s">
        <v>101</v>
      </c>
      <c r="E276" s="49"/>
      <c r="F276" s="50">
        <v>50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X276" s="107">
        <v>0</v>
      </c>
      <c r="Y276" s="103">
        <f t="shared" si="37"/>
        <v>0</v>
      </c>
    </row>
    <row r="277" spans="1:25" s="27" customFormat="1" ht="15.75" outlineLevel="4">
      <c r="A277" s="14" t="s">
        <v>162</v>
      </c>
      <c r="B277" s="12" t="s">
        <v>12</v>
      </c>
      <c r="C277" s="12" t="s">
        <v>271</v>
      </c>
      <c r="D277" s="12" t="s">
        <v>5</v>
      </c>
      <c r="E277" s="12"/>
      <c r="F277" s="89">
        <f>F278</f>
        <v>0</v>
      </c>
      <c r="G277" s="13" t="e">
        <f>#REF!</f>
        <v>#REF!</v>
      </c>
      <c r="H277" s="13" t="e">
        <f>#REF!</f>
        <v>#REF!</v>
      </c>
      <c r="I277" s="13" t="e">
        <f>#REF!</f>
        <v>#REF!</v>
      </c>
      <c r="J277" s="13" t="e">
        <f>#REF!</f>
        <v>#REF!</v>
      </c>
      <c r="K277" s="13" t="e">
        <f>#REF!</f>
        <v>#REF!</v>
      </c>
      <c r="L277" s="13" t="e">
        <f>#REF!</f>
        <v>#REF!</v>
      </c>
      <c r="M277" s="13" t="e">
        <f>#REF!</f>
        <v>#REF!</v>
      </c>
      <c r="N277" s="13" t="e">
        <f>#REF!</f>
        <v>#REF!</v>
      </c>
      <c r="O277" s="13" t="e">
        <f>#REF!</f>
        <v>#REF!</v>
      </c>
      <c r="P277" s="13" t="e">
        <f>#REF!</f>
        <v>#REF!</v>
      </c>
      <c r="Q277" s="13" t="e">
        <f>#REF!</f>
        <v>#REF!</v>
      </c>
      <c r="R277" s="13" t="e">
        <f>#REF!</f>
        <v>#REF!</v>
      </c>
      <c r="S277" s="13" t="e">
        <f>#REF!</f>
        <v>#REF!</v>
      </c>
      <c r="T277" s="13" t="e">
        <f>#REF!</f>
        <v>#REF!</v>
      </c>
      <c r="U277" s="13" t="e">
        <f>#REF!</f>
        <v>#REF!</v>
      </c>
      <c r="V277" s="13" t="e">
        <f>#REF!</f>
        <v>#REF!</v>
      </c>
      <c r="X277" s="89">
        <f>X278</f>
        <v>200</v>
      </c>
      <c r="Y277" s="103">
        <v>0</v>
      </c>
    </row>
    <row r="278" spans="1:25" s="27" customFormat="1" ht="31.5" outlineLevel="5">
      <c r="A278" s="51" t="s">
        <v>416</v>
      </c>
      <c r="B278" s="19" t="s">
        <v>12</v>
      </c>
      <c r="C278" s="19" t="s">
        <v>281</v>
      </c>
      <c r="D278" s="19" t="s">
        <v>5</v>
      </c>
      <c r="E278" s="19"/>
      <c r="F278" s="85">
        <f>F279</f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85">
        <f>X279</f>
        <v>200</v>
      </c>
      <c r="Y278" s="103">
        <v>0</v>
      </c>
    </row>
    <row r="279" spans="1:25" s="27" customFormat="1" ht="31.5" outlineLevel="5">
      <c r="A279" s="5" t="s">
        <v>416</v>
      </c>
      <c r="B279" s="6" t="s">
        <v>12</v>
      </c>
      <c r="C279" s="6" t="s">
        <v>281</v>
      </c>
      <c r="D279" s="6" t="s">
        <v>5</v>
      </c>
      <c r="E279" s="6"/>
      <c r="F279" s="86">
        <f>F280</f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6">
        <f>X280</f>
        <v>200</v>
      </c>
      <c r="Y279" s="103">
        <v>0</v>
      </c>
    </row>
    <row r="280" spans="1:25" s="27" customFormat="1" ht="15.75" outlineLevel="5">
      <c r="A280" s="48" t="s">
        <v>96</v>
      </c>
      <c r="B280" s="49" t="s">
        <v>12</v>
      </c>
      <c r="C280" s="49" t="s">
        <v>281</v>
      </c>
      <c r="D280" s="49" t="s">
        <v>97</v>
      </c>
      <c r="E280" s="49"/>
      <c r="F280" s="87"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107">
        <f>X281</f>
        <v>200</v>
      </c>
      <c r="Y280" s="103">
        <v>0</v>
      </c>
    </row>
    <row r="281" spans="1:25" s="27" customFormat="1" ht="31.5" outlineLevel="5">
      <c r="A281" s="48" t="s">
        <v>100</v>
      </c>
      <c r="B281" s="49" t="s">
        <v>12</v>
      </c>
      <c r="C281" s="49" t="s">
        <v>281</v>
      </c>
      <c r="D281" s="49" t="s">
        <v>101</v>
      </c>
      <c r="E281" s="49"/>
      <c r="F281" s="87"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107">
        <v>200</v>
      </c>
      <c r="Y281" s="103">
        <v>0</v>
      </c>
    </row>
    <row r="282" spans="1:25" s="27" customFormat="1" ht="18.75" outlineLevel="6">
      <c r="A282" s="16" t="s">
        <v>54</v>
      </c>
      <c r="B282" s="17" t="s">
        <v>53</v>
      </c>
      <c r="C282" s="17" t="s">
        <v>271</v>
      </c>
      <c r="D282" s="17" t="s">
        <v>5</v>
      </c>
      <c r="E282" s="17"/>
      <c r="F282" s="18">
        <f>F283+F303+F365+F370+F387</f>
        <v>441513.1727900001</v>
      </c>
      <c r="G282" s="18" t="e">
        <f aca="true" t="shared" si="38" ref="G282:V282">G288+G303+G370+G387</f>
        <v>#REF!</v>
      </c>
      <c r="H282" s="18" t="e">
        <f t="shared" si="38"/>
        <v>#REF!</v>
      </c>
      <c r="I282" s="18" t="e">
        <f t="shared" si="38"/>
        <v>#REF!</v>
      </c>
      <c r="J282" s="18" t="e">
        <f t="shared" si="38"/>
        <v>#REF!</v>
      </c>
      <c r="K282" s="18" t="e">
        <f t="shared" si="38"/>
        <v>#REF!</v>
      </c>
      <c r="L282" s="18" t="e">
        <f t="shared" si="38"/>
        <v>#REF!</v>
      </c>
      <c r="M282" s="18" t="e">
        <f t="shared" si="38"/>
        <v>#REF!</v>
      </c>
      <c r="N282" s="18" t="e">
        <f t="shared" si="38"/>
        <v>#REF!</v>
      </c>
      <c r="O282" s="18" t="e">
        <f t="shared" si="38"/>
        <v>#REF!</v>
      </c>
      <c r="P282" s="18" t="e">
        <f t="shared" si="38"/>
        <v>#REF!</v>
      </c>
      <c r="Q282" s="18" t="e">
        <f t="shared" si="38"/>
        <v>#REF!</v>
      </c>
      <c r="R282" s="18" t="e">
        <f t="shared" si="38"/>
        <v>#REF!</v>
      </c>
      <c r="S282" s="18" t="e">
        <f t="shared" si="38"/>
        <v>#REF!</v>
      </c>
      <c r="T282" s="18" t="e">
        <f t="shared" si="38"/>
        <v>#REF!</v>
      </c>
      <c r="U282" s="18" t="e">
        <f t="shared" si="38"/>
        <v>#REF!</v>
      </c>
      <c r="V282" s="18" t="e">
        <f t="shared" si="38"/>
        <v>#REF!</v>
      </c>
      <c r="X282" s="18">
        <f>X283+X303+X365+X370+X387</f>
        <v>258358.39080000002</v>
      </c>
      <c r="Y282" s="103">
        <f t="shared" si="37"/>
        <v>58.51657588546849</v>
      </c>
    </row>
    <row r="283" spans="1:25" s="27" customFormat="1" ht="18.75" outlineLevel="6">
      <c r="A283" s="16" t="s">
        <v>44</v>
      </c>
      <c r="B283" s="17" t="s">
        <v>20</v>
      </c>
      <c r="C283" s="17" t="s">
        <v>271</v>
      </c>
      <c r="D283" s="17" t="s">
        <v>5</v>
      </c>
      <c r="E283" s="17"/>
      <c r="F283" s="82">
        <f>F288+F284</f>
        <v>89841.78917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X283" s="82">
        <f>X288+X284</f>
        <v>50162.68436</v>
      </c>
      <c r="Y283" s="103">
        <f t="shared" si="37"/>
        <v>55.83446726008695</v>
      </c>
    </row>
    <row r="284" spans="1:25" s="27" customFormat="1" ht="31.5" outlineLevel="6">
      <c r="A284" s="22" t="s">
        <v>139</v>
      </c>
      <c r="B284" s="9" t="s">
        <v>20</v>
      </c>
      <c r="C284" s="9" t="s">
        <v>272</v>
      </c>
      <c r="D284" s="9" t="s">
        <v>5</v>
      </c>
      <c r="E284" s="9"/>
      <c r="F284" s="83">
        <f>F285</f>
        <v>157.06564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X284" s="83">
        <f>X285</f>
        <v>23.01166</v>
      </c>
      <c r="Y284" s="103">
        <f t="shared" si="37"/>
        <v>14.650982862960987</v>
      </c>
    </row>
    <row r="285" spans="1:25" s="27" customFormat="1" ht="31.5" outlineLevel="6">
      <c r="A285" s="22" t="s">
        <v>141</v>
      </c>
      <c r="B285" s="9" t="s">
        <v>20</v>
      </c>
      <c r="C285" s="9" t="s">
        <v>273</v>
      </c>
      <c r="D285" s="9" t="s">
        <v>5</v>
      </c>
      <c r="E285" s="9"/>
      <c r="F285" s="83">
        <f>F286</f>
        <v>157.06564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X285" s="83">
        <f>X286</f>
        <v>23.01166</v>
      </c>
      <c r="Y285" s="103">
        <f t="shared" si="37"/>
        <v>14.650982862960987</v>
      </c>
    </row>
    <row r="286" spans="1:25" s="27" customFormat="1" ht="18.75" outlineLevel="6">
      <c r="A286" s="51" t="s">
        <v>145</v>
      </c>
      <c r="B286" s="19" t="s">
        <v>20</v>
      </c>
      <c r="C286" s="19" t="s">
        <v>278</v>
      </c>
      <c r="D286" s="19" t="s">
        <v>5</v>
      </c>
      <c r="E286" s="19"/>
      <c r="F286" s="85">
        <f>F287</f>
        <v>157.06564</v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X286" s="85">
        <f>X287</f>
        <v>23.01166</v>
      </c>
      <c r="Y286" s="103">
        <f t="shared" si="37"/>
        <v>14.650982862960987</v>
      </c>
    </row>
    <row r="287" spans="1:25" s="27" customFormat="1" ht="18.75" outlineLevel="6">
      <c r="A287" s="5" t="s">
        <v>113</v>
      </c>
      <c r="B287" s="6" t="s">
        <v>20</v>
      </c>
      <c r="C287" s="6" t="s">
        <v>278</v>
      </c>
      <c r="D287" s="6" t="s">
        <v>85</v>
      </c>
      <c r="E287" s="6"/>
      <c r="F287" s="86">
        <v>157.06564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X287" s="107">
        <v>23.01166</v>
      </c>
      <c r="Y287" s="103">
        <f t="shared" si="37"/>
        <v>14.650982862960987</v>
      </c>
    </row>
    <row r="288" spans="1:25" s="27" customFormat="1" ht="15.75" outlineLevel="6">
      <c r="A288" s="71" t="s">
        <v>240</v>
      </c>
      <c r="B288" s="9" t="s">
        <v>20</v>
      </c>
      <c r="C288" s="9" t="s">
        <v>320</v>
      </c>
      <c r="D288" s="9" t="s">
        <v>5</v>
      </c>
      <c r="E288" s="9"/>
      <c r="F288" s="83">
        <f>F289+F299</f>
        <v>89684.72353</v>
      </c>
      <c r="G288" s="10">
        <f aca="true" t="shared" si="39" ref="G288:V288">G289</f>
        <v>0</v>
      </c>
      <c r="H288" s="10">
        <f t="shared" si="39"/>
        <v>0</v>
      </c>
      <c r="I288" s="10">
        <f t="shared" si="39"/>
        <v>0</v>
      </c>
      <c r="J288" s="10">
        <f t="shared" si="39"/>
        <v>0</v>
      </c>
      <c r="K288" s="10">
        <f t="shared" si="39"/>
        <v>0</v>
      </c>
      <c r="L288" s="10">
        <f t="shared" si="39"/>
        <v>0</v>
      </c>
      <c r="M288" s="10">
        <f t="shared" si="39"/>
        <v>0</v>
      </c>
      <c r="N288" s="10">
        <f t="shared" si="39"/>
        <v>0</v>
      </c>
      <c r="O288" s="10">
        <f t="shared" si="39"/>
        <v>0</v>
      </c>
      <c r="P288" s="10">
        <f t="shared" si="39"/>
        <v>0</v>
      </c>
      <c r="Q288" s="10">
        <f t="shared" si="39"/>
        <v>0</v>
      </c>
      <c r="R288" s="10">
        <f t="shared" si="39"/>
        <v>0</v>
      </c>
      <c r="S288" s="10">
        <f t="shared" si="39"/>
        <v>0</v>
      </c>
      <c r="T288" s="10">
        <f t="shared" si="39"/>
        <v>0</v>
      </c>
      <c r="U288" s="10">
        <f t="shared" si="39"/>
        <v>0</v>
      </c>
      <c r="V288" s="10">
        <f t="shared" si="39"/>
        <v>0</v>
      </c>
      <c r="X288" s="83">
        <f>X289+X299</f>
        <v>50139.6727</v>
      </c>
      <c r="Y288" s="103">
        <f t="shared" si="37"/>
        <v>55.906592256180645</v>
      </c>
    </row>
    <row r="289" spans="1:25" s="27" customFormat="1" ht="19.5" customHeight="1" outlineLevel="6">
      <c r="A289" s="71" t="s">
        <v>163</v>
      </c>
      <c r="B289" s="12" t="s">
        <v>20</v>
      </c>
      <c r="C289" s="12" t="s">
        <v>321</v>
      </c>
      <c r="D289" s="12" t="s">
        <v>5</v>
      </c>
      <c r="E289" s="12"/>
      <c r="F289" s="89">
        <f>F290+F293+F296</f>
        <v>89624.27153</v>
      </c>
      <c r="G289" s="13">
        <f aca="true" t="shared" si="40" ref="G289:V289">G290</f>
        <v>0</v>
      </c>
      <c r="H289" s="13">
        <f t="shared" si="40"/>
        <v>0</v>
      </c>
      <c r="I289" s="13">
        <f t="shared" si="40"/>
        <v>0</v>
      </c>
      <c r="J289" s="13">
        <f t="shared" si="40"/>
        <v>0</v>
      </c>
      <c r="K289" s="13">
        <f t="shared" si="40"/>
        <v>0</v>
      </c>
      <c r="L289" s="13">
        <f t="shared" si="40"/>
        <v>0</v>
      </c>
      <c r="M289" s="13">
        <f t="shared" si="40"/>
        <v>0</v>
      </c>
      <c r="N289" s="13">
        <f t="shared" si="40"/>
        <v>0</v>
      </c>
      <c r="O289" s="13">
        <f t="shared" si="40"/>
        <v>0</v>
      </c>
      <c r="P289" s="13">
        <f t="shared" si="40"/>
        <v>0</v>
      </c>
      <c r="Q289" s="13">
        <f t="shared" si="40"/>
        <v>0</v>
      </c>
      <c r="R289" s="13">
        <f t="shared" si="40"/>
        <v>0</v>
      </c>
      <c r="S289" s="13">
        <f t="shared" si="40"/>
        <v>0</v>
      </c>
      <c r="T289" s="13">
        <f t="shared" si="40"/>
        <v>0</v>
      </c>
      <c r="U289" s="13">
        <f t="shared" si="40"/>
        <v>0</v>
      </c>
      <c r="V289" s="13">
        <f t="shared" si="40"/>
        <v>0</v>
      </c>
      <c r="X289" s="89">
        <f>X290+X293+X296</f>
        <v>50139.6727</v>
      </c>
      <c r="Y289" s="103">
        <f t="shared" si="37"/>
        <v>55.94430152017104</v>
      </c>
    </row>
    <row r="290" spans="1:25" s="27" customFormat="1" ht="31.5" outlineLevel="6">
      <c r="A290" s="51" t="s">
        <v>164</v>
      </c>
      <c r="B290" s="19" t="s">
        <v>20</v>
      </c>
      <c r="C290" s="19" t="s">
        <v>322</v>
      </c>
      <c r="D290" s="19" t="s">
        <v>5</v>
      </c>
      <c r="E290" s="19"/>
      <c r="F290" s="85">
        <f>F291</f>
        <v>29394.31011</v>
      </c>
      <c r="G290" s="7">
        <f aca="true" t="shared" si="41" ref="G290:V290">G292</f>
        <v>0</v>
      </c>
      <c r="H290" s="7">
        <f t="shared" si="41"/>
        <v>0</v>
      </c>
      <c r="I290" s="7">
        <f t="shared" si="41"/>
        <v>0</v>
      </c>
      <c r="J290" s="7">
        <f t="shared" si="41"/>
        <v>0</v>
      </c>
      <c r="K290" s="7">
        <f t="shared" si="41"/>
        <v>0</v>
      </c>
      <c r="L290" s="7">
        <f t="shared" si="41"/>
        <v>0</v>
      </c>
      <c r="M290" s="7">
        <f t="shared" si="41"/>
        <v>0</v>
      </c>
      <c r="N290" s="7">
        <f t="shared" si="41"/>
        <v>0</v>
      </c>
      <c r="O290" s="7">
        <f t="shared" si="41"/>
        <v>0</v>
      </c>
      <c r="P290" s="7">
        <f t="shared" si="41"/>
        <v>0</v>
      </c>
      <c r="Q290" s="7">
        <f t="shared" si="41"/>
        <v>0</v>
      </c>
      <c r="R290" s="7">
        <f t="shared" si="41"/>
        <v>0</v>
      </c>
      <c r="S290" s="7">
        <f t="shared" si="41"/>
        <v>0</v>
      </c>
      <c r="T290" s="7">
        <f t="shared" si="41"/>
        <v>0</v>
      </c>
      <c r="U290" s="7">
        <f t="shared" si="41"/>
        <v>0</v>
      </c>
      <c r="V290" s="7">
        <f t="shared" si="41"/>
        <v>0</v>
      </c>
      <c r="X290" s="85">
        <f>X291</f>
        <v>17013.1512</v>
      </c>
      <c r="Y290" s="103">
        <f t="shared" si="37"/>
        <v>57.87906277212505</v>
      </c>
    </row>
    <row r="291" spans="1:25" s="27" customFormat="1" ht="15.75" outlineLevel="6">
      <c r="A291" s="5" t="s">
        <v>124</v>
      </c>
      <c r="B291" s="6" t="s">
        <v>20</v>
      </c>
      <c r="C291" s="6" t="s">
        <v>322</v>
      </c>
      <c r="D291" s="6" t="s">
        <v>125</v>
      </c>
      <c r="E291" s="6"/>
      <c r="F291" s="86">
        <f>F292</f>
        <v>29394.31011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86">
        <f>X292</f>
        <v>17013.1512</v>
      </c>
      <c r="Y291" s="103">
        <f t="shared" si="37"/>
        <v>57.87906277212505</v>
      </c>
    </row>
    <row r="292" spans="1:25" s="27" customFormat="1" ht="47.25" outlineLevel="6">
      <c r="A292" s="57" t="s">
        <v>210</v>
      </c>
      <c r="B292" s="49" t="s">
        <v>20</v>
      </c>
      <c r="C292" s="49" t="s">
        <v>322</v>
      </c>
      <c r="D292" s="49" t="s">
        <v>85</v>
      </c>
      <c r="E292" s="49"/>
      <c r="F292" s="87">
        <v>29394.31011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107">
        <v>17013.1512</v>
      </c>
      <c r="Y292" s="103">
        <f t="shared" si="37"/>
        <v>57.87906277212505</v>
      </c>
    </row>
    <row r="293" spans="1:25" s="27" customFormat="1" ht="63" outlineLevel="6">
      <c r="A293" s="65" t="s">
        <v>166</v>
      </c>
      <c r="B293" s="19" t="s">
        <v>20</v>
      </c>
      <c r="C293" s="19" t="s">
        <v>323</v>
      </c>
      <c r="D293" s="19" t="s">
        <v>5</v>
      </c>
      <c r="E293" s="19"/>
      <c r="F293" s="85">
        <f>F294</f>
        <v>58754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85">
        <f>X294</f>
        <v>32525.0765</v>
      </c>
      <c r="Y293" s="103">
        <f t="shared" si="37"/>
        <v>55.3580632807979</v>
      </c>
    </row>
    <row r="294" spans="1:25" s="27" customFormat="1" ht="15.75" outlineLevel="6">
      <c r="A294" s="5" t="s">
        <v>124</v>
      </c>
      <c r="B294" s="6" t="s">
        <v>20</v>
      </c>
      <c r="C294" s="6" t="s">
        <v>323</v>
      </c>
      <c r="D294" s="6" t="s">
        <v>125</v>
      </c>
      <c r="E294" s="6"/>
      <c r="F294" s="86">
        <f>F295</f>
        <v>58754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86">
        <f>X295</f>
        <v>32525.0765</v>
      </c>
      <c r="Y294" s="103">
        <f t="shared" si="37"/>
        <v>55.3580632807979</v>
      </c>
    </row>
    <row r="295" spans="1:25" s="27" customFormat="1" ht="47.25" outlineLevel="6">
      <c r="A295" s="57" t="s">
        <v>210</v>
      </c>
      <c r="B295" s="49" t="s">
        <v>20</v>
      </c>
      <c r="C295" s="49" t="s">
        <v>323</v>
      </c>
      <c r="D295" s="49" t="s">
        <v>85</v>
      </c>
      <c r="E295" s="49"/>
      <c r="F295" s="87">
        <v>58754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107">
        <v>32525.0765</v>
      </c>
      <c r="Y295" s="103">
        <f t="shared" si="37"/>
        <v>55.3580632807979</v>
      </c>
    </row>
    <row r="296" spans="1:25" s="27" customFormat="1" ht="31.5" outlineLevel="6">
      <c r="A296" s="72" t="s">
        <v>168</v>
      </c>
      <c r="B296" s="19" t="s">
        <v>20</v>
      </c>
      <c r="C296" s="19" t="s">
        <v>324</v>
      </c>
      <c r="D296" s="19" t="s">
        <v>5</v>
      </c>
      <c r="E296" s="19"/>
      <c r="F296" s="85">
        <f>F297</f>
        <v>1475.96142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85">
        <f>X297</f>
        <v>601.445</v>
      </c>
      <c r="Y296" s="103">
        <f t="shared" si="37"/>
        <v>40.74937134874433</v>
      </c>
    </row>
    <row r="297" spans="1:25" s="27" customFormat="1" ht="15.75" outlineLevel="6">
      <c r="A297" s="5" t="s">
        <v>124</v>
      </c>
      <c r="B297" s="6" t="s">
        <v>20</v>
      </c>
      <c r="C297" s="6" t="s">
        <v>324</v>
      </c>
      <c r="D297" s="6" t="s">
        <v>125</v>
      </c>
      <c r="E297" s="6"/>
      <c r="F297" s="86">
        <f>F298</f>
        <v>1475.96142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86">
        <f>X298</f>
        <v>601.445</v>
      </c>
      <c r="Y297" s="103">
        <f t="shared" si="37"/>
        <v>40.74937134874433</v>
      </c>
    </row>
    <row r="298" spans="1:25" s="27" customFormat="1" ht="15.75" outlineLevel="6">
      <c r="A298" s="60" t="s">
        <v>86</v>
      </c>
      <c r="B298" s="49" t="s">
        <v>20</v>
      </c>
      <c r="C298" s="49" t="s">
        <v>324</v>
      </c>
      <c r="D298" s="49" t="s">
        <v>87</v>
      </c>
      <c r="E298" s="49"/>
      <c r="F298" s="87">
        <v>1475.96142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107">
        <v>601.445</v>
      </c>
      <c r="Y298" s="103">
        <f t="shared" si="37"/>
        <v>40.74937134874433</v>
      </c>
    </row>
    <row r="299" spans="1:25" s="27" customFormat="1" ht="31.5" outlineLevel="6">
      <c r="A299" s="73" t="s">
        <v>241</v>
      </c>
      <c r="B299" s="9" t="s">
        <v>20</v>
      </c>
      <c r="C299" s="9" t="s">
        <v>325</v>
      </c>
      <c r="D299" s="9" t="s">
        <v>5</v>
      </c>
      <c r="E299" s="9"/>
      <c r="F299" s="83">
        <f>F300</f>
        <v>60.452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83">
        <f>X300</f>
        <v>0</v>
      </c>
      <c r="Y299" s="103">
        <f t="shared" si="37"/>
        <v>0</v>
      </c>
    </row>
    <row r="300" spans="1:25" s="27" customFormat="1" ht="31.5" outlineLevel="6">
      <c r="A300" s="72" t="s">
        <v>165</v>
      </c>
      <c r="B300" s="19" t="s">
        <v>20</v>
      </c>
      <c r="C300" s="19" t="s">
        <v>326</v>
      </c>
      <c r="D300" s="19" t="s">
        <v>5</v>
      </c>
      <c r="E300" s="19"/>
      <c r="F300" s="85">
        <f>F301</f>
        <v>60.452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85">
        <f>X301</f>
        <v>0</v>
      </c>
      <c r="Y300" s="103">
        <f t="shared" si="37"/>
        <v>0</v>
      </c>
    </row>
    <row r="301" spans="1:25" s="27" customFormat="1" ht="15.75" outlineLevel="6">
      <c r="A301" s="5" t="s">
        <v>124</v>
      </c>
      <c r="B301" s="6" t="s">
        <v>20</v>
      </c>
      <c r="C301" s="6" t="s">
        <v>326</v>
      </c>
      <c r="D301" s="6" t="s">
        <v>125</v>
      </c>
      <c r="E301" s="6"/>
      <c r="F301" s="86">
        <f>F302</f>
        <v>60.452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86">
        <f>X302</f>
        <v>0</v>
      </c>
      <c r="Y301" s="103">
        <f t="shared" si="37"/>
        <v>0</v>
      </c>
    </row>
    <row r="302" spans="1:25" s="27" customFormat="1" ht="15.75" outlineLevel="6">
      <c r="A302" s="60" t="s">
        <v>86</v>
      </c>
      <c r="B302" s="49" t="s">
        <v>20</v>
      </c>
      <c r="C302" s="49" t="s">
        <v>326</v>
      </c>
      <c r="D302" s="49" t="s">
        <v>87</v>
      </c>
      <c r="E302" s="49"/>
      <c r="F302" s="87">
        <v>60.452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107">
        <v>0</v>
      </c>
      <c r="Y302" s="103">
        <f t="shared" si="37"/>
        <v>0</v>
      </c>
    </row>
    <row r="303" spans="1:25" s="27" customFormat="1" ht="15.75" outlineLevel="6">
      <c r="A303" s="74" t="s">
        <v>43</v>
      </c>
      <c r="B303" s="33" t="s">
        <v>21</v>
      </c>
      <c r="C303" s="33" t="s">
        <v>271</v>
      </c>
      <c r="D303" s="33" t="s">
        <v>5</v>
      </c>
      <c r="E303" s="33"/>
      <c r="F303" s="92">
        <f>F308+F360+F304</f>
        <v>333176.00698000006</v>
      </c>
      <c r="G303" s="10" t="e">
        <f>G309+#REF!+G360+#REF!+#REF!+#REF!+#REF!</f>
        <v>#REF!</v>
      </c>
      <c r="H303" s="10" t="e">
        <f>H309+#REF!+H360+#REF!+#REF!+#REF!+#REF!</f>
        <v>#REF!</v>
      </c>
      <c r="I303" s="10" t="e">
        <f>I309+#REF!+I360+#REF!+#REF!+#REF!+#REF!</f>
        <v>#REF!</v>
      </c>
      <c r="J303" s="10" t="e">
        <f>J309+#REF!+J360+#REF!+#REF!+#REF!+#REF!</f>
        <v>#REF!</v>
      </c>
      <c r="K303" s="10" t="e">
        <f>K309+#REF!+K360+#REF!+#REF!+#REF!+#REF!</f>
        <v>#REF!</v>
      </c>
      <c r="L303" s="10" t="e">
        <f>L309+#REF!+L360+#REF!+#REF!+#REF!+#REF!</f>
        <v>#REF!</v>
      </c>
      <c r="M303" s="10" t="e">
        <f>M309+#REF!+M360+#REF!+#REF!+#REF!+#REF!</f>
        <v>#REF!</v>
      </c>
      <c r="N303" s="10" t="e">
        <f>N309+#REF!+N360+#REF!+#REF!+#REF!+#REF!</f>
        <v>#REF!</v>
      </c>
      <c r="O303" s="10" t="e">
        <f>O309+#REF!+O360+#REF!+#REF!+#REF!+#REF!</f>
        <v>#REF!</v>
      </c>
      <c r="P303" s="10" t="e">
        <f>P309+#REF!+P360+#REF!+#REF!+#REF!+#REF!</f>
        <v>#REF!</v>
      </c>
      <c r="Q303" s="10" t="e">
        <f>Q309+#REF!+Q360+#REF!+#REF!+#REF!+#REF!</f>
        <v>#REF!</v>
      </c>
      <c r="R303" s="10" t="e">
        <f>R309+#REF!+R360+#REF!+#REF!+#REF!+#REF!</f>
        <v>#REF!</v>
      </c>
      <c r="S303" s="10" t="e">
        <f>S309+#REF!+S360+#REF!+#REF!+#REF!+#REF!</f>
        <v>#REF!</v>
      </c>
      <c r="T303" s="10" t="e">
        <f>T309+#REF!+T360+#REF!+#REF!+#REF!+#REF!</f>
        <v>#REF!</v>
      </c>
      <c r="U303" s="10" t="e">
        <f>U309+#REF!+U360+#REF!+#REF!+#REF!+#REF!</f>
        <v>#REF!</v>
      </c>
      <c r="V303" s="10" t="e">
        <f>V309+#REF!+V360+#REF!+#REF!+#REF!+#REF!</f>
        <v>#REF!</v>
      </c>
      <c r="X303" s="92">
        <f>X308+X360+X304</f>
        <v>199536.85673000003</v>
      </c>
      <c r="Y303" s="103">
        <f t="shared" si="37"/>
        <v>59.88932352562165</v>
      </c>
    </row>
    <row r="304" spans="1:25" s="27" customFormat="1" ht="31.5" outlineLevel="6">
      <c r="A304" s="22" t="s">
        <v>139</v>
      </c>
      <c r="B304" s="9" t="s">
        <v>21</v>
      </c>
      <c r="C304" s="9" t="s">
        <v>272</v>
      </c>
      <c r="D304" s="9" t="s">
        <v>5</v>
      </c>
      <c r="E304" s="9"/>
      <c r="F304" s="83">
        <f>F305</f>
        <v>876.00345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X304" s="83">
        <f>X305</f>
        <v>248.93066</v>
      </c>
      <c r="Y304" s="103">
        <f t="shared" si="37"/>
        <v>28.416630094322116</v>
      </c>
    </row>
    <row r="305" spans="1:25" s="27" customFormat="1" ht="31.5" outlineLevel="6">
      <c r="A305" s="22" t="s">
        <v>141</v>
      </c>
      <c r="B305" s="9" t="s">
        <v>21</v>
      </c>
      <c r="C305" s="9" t="s">
        <v>273</v>
      </c>
      <c r="D305" s="9" t="s">
        <v>5</v>
      </c>
      <c r="E305" s="9"/>
      <c r="F305" s="83">
        <f>F306</f>
        <v>876.00345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X305" s="83">
        <f>X306</f>
        <v>248.93066</v>
      </c>
      <c r="Y305" s="103">
        <f t="shared" si="37"/>
        <v>28.416630094322116</v>
      </c>
    </row>
    <row r="306" spans="1:25" s="27" customFormat="1" ht="15.75" outlineLevel="6">
      <c r="A306" s="51" t="s">
        <v>145</v>
      </c>
      <c r="B306" s="19" t="s">
        <v>21</v>
      </c>
      <c r="C306" s="19" t="s">
        <v>327</v>
      </c>
      <c r="D306" s="19" t="s">
        <v>5</v>
      </c>
      <c r="E306" s="19"/>
      <c r="F306" s="85">
        <f>F307</f>
        <v>876.00345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X306" s="85">
        <f>X307</f>
        <v>248.93066</v>
      </c>
      <c r="Y306" s="103">
        <f t="shared" si="37"/>
        <v>28.416630094322116</v>
      </c>
    </row>
    <row r="307" spans="1:25" s="27" customFormat="1" ht="15.75" outlineLevel="6">
      <c r="A307" s="5" t="s">
        <v>113</v>
      </c>
      <c r="B307" s="6" t="s">
        <v>21</v>
      </c>
      <c r="C307" s="6" t="s">
        <v>327</v>
      </c>
      <c r="D307" s="6" t="s">
        <v>85</v>
      </c>
      <c r="E307" s="6"/>
      <c r="F307" s="86">
        <v>876.00345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X307" s="86">
        <v>248.93066</v>
      </c>
      <c r="Y307" s="103">
        <f t="shared" si="37"/>
        <v>28.416630094322116</v>
      </c>
    </row>
    <row r="308" spans="1:25" s="27" customFormat="1" ht="15.75" outlineLevel="6">
      <c r="A308" s="71" t="s">
        <v>240</v>
      </c>
      <c r="B308" s="9" t="s">
        <v>21</v>
      </c>
      <c r="C308" s="9" t="s">
        <v>320</v>
      </c>
      <c r="D308" s="9" t="s">
        <v>5</v>
      </c>
      <c r="E308" s="9"/>
      <c r="F308" s="83">
        <f>F309+F348+F353</f>
        <v>322066.75053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X308" s="83">
        <f>X309+X348+X353</f>
        <v>191906.23091</v>
      </c>
      <c r="Y308" s="103">
        <f t="shared" si="37"/>
        <v>59.58585622210146</v>
      </c>
    </row>
    <row r="309" spans="1:25" s="27" customFormat="1" ht="15.75" outlineLevel="6">
      <c r="A309" s="23" t="s">
        <v>167</v>
      </c>
      <c r="B309" s="12" t="s">
        <v>21</v>
      </c>
      <c r="C309" s="12" t="s">
        <v>328</v>
      </c>
      <c r="D309" s="12" t="s">
        <v>5</v>
      </c>
      <c r="E309" s="12"/>
      <c r="F309" s="93">
        <f>F310+F320+F329+F334+F323+F343+F326</f>
        <v>303974.95858</v>
      </c>
      <c r="G309" s="13">
        <f aca="true" t="shared" si="42" ref="G309:V310">G310</f>
        <v>0</v>
      </c>
      <c r="H309" s="13">
        <f t="shared" si="42"/>
        <v>0</v>
      </c>
      <c r="I309" s="13">
        <f t="shared" si="42"/>
        <v>0</v>
      </c>
      <c r="J309" s="13">
        <f t="shared" si="42"/>
        <v>0</v>
      </c>
      <c r="K309" s="13">
        <f t="shared" si="42"/>
        <v>0</v>
      </c>
      <c r="L309" s="13">
        <f t="shared" si="42"/>
        <v>0</v>
      </c>
      <c r="M309" s="13">
        <f t="shared" si="42"/>
        <v>0</v>
      </c>
      <c r="N309" s="13">
        <f t="shared" si="42"/>
        <v>0</v>
      </c>
      <c r="O309" s="13">
        <f t="shared" si="42"/>
        <v>0</v>
      </c>
      <c r="P309" s="13">
        <f t="shared" si="42"/>
        <v>0</v>
      </c>
      <c r="Q309" s="13">
        <f t="shared" si="42"/>
        <v>0</v>
      </c>
      <c r="R309" s="13">
        <f t="shared" si="42"/>
        <v>0</v>
      </c>
      <c r="S309" s="13">
        <f t="shared" si="42"/>
        <v>0</v>
      </c>
      <c r="T309" s="13">
        <f t="shared" si="42"/>
        <v>0</v>
      </c>
      <c r="U309" s="13">
        <f t="shared" si="42"/>
        <v>0</v>
      </c>
      <c r="V309" s="13">
        <f t="shared" si="42"/>
        <v>0</v>
      </c>
      <c r="X309" s="93">
        <f>X310+X320+X329+X334+X323+X343+X326</f>
        <v>181360.69476</v>
      </c>
      <c r="Y309" s="103">
        <f t="shared" si="37"/>
        <v>59.66303790523244</v>
      </c>
    </row>
    <row r="310" spans="1:25" s="27" customFormat="1" ht="31.5" outlineLevel="6">
      <c r="A310" s="51" t="s">
        <v>146</v>
      </c>
      <c r="B310" s="19" t="s">
        <v>21</v>
      </c>
      <c r="C310" s="19" t="s">
        <v>329</v>
      </c>
      <c r="D310" s="19" t="s">
        <v>5</v>
      </c>
      <c r="E310" s="19"/>
      <c r="F310" s="94">
        <f>F311+F314+F317</f>
        <v>0</v>
      </c>
      <c r="G310" s="7">
        <f t="shared" si="42"/>
        <v>0</v>
      </c>
      <c r="H310" s="7">
        <f t="shared" si="42"/>
        <v>0</v>
      </c>
      <c r="I310" s="7">
        <f t="shared" si="42"/>
        <v>0</v>
      </c>
      <c r="J310" s="7">
        <f t="shared" si="42"/>
        <v>0</v>
      </c>
      <c r="K310" s="7">
        <f t="shared" si="42"/>
        <v>0</v>
      </c>
      <c r="L310" s="7">
        <f t="shared" si="42"/>
        <v>0</v>
      </c>
      <c r="M310" s="7">
        <f t="shared" si="42"/>
        <v>0</v>
      </c>
      <c r="N310" s="7">
        <f t="shared" si="42"/>
        <v>0</v>
      </c>
      <c r="O310" s="7">
        <f t="shared" si="42"/>
        <v>0</v>
      </c>
      <c r="P310" s="7">
        <f t="shared" si="42"/>
        <v>0</v>
      </c>
      <c r="Q310" s="7">
        <f t="shared" si="42"/>
        <v>0</v>
      </c>
      <c r="R310" s="7">
        <f t="shared" si="42"/>
        <v>0</v>
      </c>
      <c r="S310" s="7">
        <f t="shared" si="42"/>
        <v>0</v>
      </c>
      <c r="T310" s="7">
        <f t="shared" si="42"/>
        <v>0</v>
      </c>
      <c r="U310" s="7">
        <f t="shared" si="42"/>
        <v>0</v>
      </c>
      <c r="V310" s="7">
        <f t="shared" si="42"/>
        <v>0</v>
      </c>
      <c r="X310" s="94">
        <f>X311+X314+X317</f>
        <v>0</v>
      </c>
      <c r="Y310" s="103">
        <v>0</v>
      </c>
    </row>
    <row r="311" spans="1:25" s="27" customFormat="1" ht="15.75" outlineLevel="6">
      <c r="A311" s="5" t="s">
        <v>114</v>
      </c>
      <c r="B311" s="6" t="s">
        <v>21</v>
      </c>
      <c r="C311" s="6" t="s">
        <v>329</v>
      </c>
      <c r="D311" s="6" t="s">
        <v>115</v>
      </c>
      <c r="E311" s="6"/>
      <c r="F311" s="95">
        <f>F312+F313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5">
        <f>X312+X313</f>
        <v>0</v>
      </c>
      <c r="Y311" s="103">
        <v>0</v>
      </c>
    </row>
    <row r="312" spans="1:25" s="27" customFormat="1" ht="15.75" outlineLevel="6">
      <c r="A312" s="48" t="s">
        <v>263</v>
      </c>
      <c r="B312" s="49" t="s">
        <v>21</v>
      </c>
      <c r="C312" s="49" t="s">
        <v>329</v>
      </c>
      <c r="D312" s="49" t="s">
        <v>116</v>
      </c>
      <c r="E312" s="49"/>
      <c r="F312" s="96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107">
        <v>0</v>
      </c>
      <c r="Y312" s="103">
        <v>0</v>
      </c>
    </row>
    <row r="313" spans="1:25" s="27" customFormat="1" ht="47.25" outlineLevel="6">
      <c r="A313" s="48" t="s">
        <v>267</v>
      </c>
      <c r="B313" s="49" t="s">
        <v>21</v>
      </c>
      <c r="C313" s="49" t="s">
        <v>329</v>
      </c>
      <c r="D313" s="49" t="s">
        <v>268</v>
      </c>
      <c r="E313" s="49"/>
      <c r="F313" s="96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107">
        <v>0</v>
      </c>
      <c r="Y313" s="103">
        <v>0</v>
      </c>
    </row>
    <row r="314" spans="1:25" s="27" customFormat="1" ht="15.75" outlineLevel="6">
      <c r="A314" s="5" t="s">
        <v>96</v>
      </c>
      <c r="B314" s="6" t="s">
        <v>21</v>
      </c>
      <c r="C314" s="6" t="s">
        <v>329</v>
      </c>
      <c r="D314" s="6" t="s">
        <v>97</v>
      </c>
      <c r="E314" s="6"/>
      <c r="F314" s="95">
        <f>F315+F316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5">
        <f>X315+X316</f>
        <v>0</v>
      </c>
      <c r="Y314" s="103">
        <v>0</v>
      </c>
    </row>
    <row r="315" spans="1:25" s="27" customFormat="1" ht="31.5" outlineLevel="6">
      <c r="A315" s="48" t="s">
        <v>98</v>
      </c>
      <c r="B315" s="49" t="s">
        <v>21</v>
      </c>
      <c r="C315" s="49" t="s">
        <v>329</v>
      </c>
      <c r="D315" s="49" t="s">
        <v>99</v>
      </c>
      <c r="E315" s="49"/>
      <c r="F315" s="96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107">
        <v>0</v>
      </c>
      <c r="Y315" s="103">
        <v>0</v>
      </c>
    </row>
    <row r="316" spans="1:25" s="27" customFormat="1" ht="31.5" outlineLevel="6">
      <c r="A316" s="48" t="s">
        <v>100</v>
      </c>
      <c r="B316" s="49" t="s">
        <v>21</v>
      </c>
      <c r="C316" s="49" t="s">
        <v>329</v>
      </c>
      <c r="D316" s="49" t="s">
        <v>101</v>
      </c>
      <c r="E316" s="49"/>
      <c r="F316" s="96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107">
        <v>0</v>
      </c>
      <c r="Y316" s="103">
        <v>0</v>
      </c>
    </row>
    <row r="317" spans="1:25" s="27" customFormat="1" ht="15.75" outlineLevel="6">
      <c r="A317" s="5" t="s">
        <v>102</v>
      </c>
      <c r="B317" s="6" t="s">
        <v>21</v>
      </c>
      <c r="C317" s="6" t="s">
        <v>329</v>
      </c>
      <c r="D317" s="6" t="s">
        <v>103</v>
      </c>
      <c r="E317" s="6"/>
      <c r="F317" s="95">
        <f>F318+F319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5">
        <f>X318+X319</f>
        <v>0</v>
      </c>
      <c r="Y317" s="103">
        <v>0</v>
      </c>
    </row>
    <row r="318" spans="1:25" s="27" customFormat="1" ht="15.75" outlineLevel="6">
      <c r="A318" s="48" t="s">
        <v>104</v>
      </c>
      <c r="B318" s="49" t="s">
        <v>21</v>
      </c>
      <c r="C318" s="49" t="s">
        <v>329</v>
      </c>
      <c r="D318" s="49" t="s">
        <v>106</v>
      </c>
      <c r="E318" s="49"/>
      <c r="F318" s="96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107">
        <v>0</v>
      </c>
      <c r="Y318" s="103">
        <v>0</v>
      </c>
    </row>
    <row r="319" spans="1:25" s="27" customFormat="1" ht="15.75" outlineLevel="6">
      <c r="A319" s="48" t="s">
        <v>105</v>
      </c>
      <c r="B319" s="49" t="s">
        <v>21</v>
      </c>
      <c r="C319" s="49" t="s">
        <v>329</v>
      </c>
      <c r="D319" s="49" t="s">
        <v>107</v>
      </c>
      <c r="E319" s="49"/>
      <c r="F319" s="96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107">
        <v>0</v>
      </c>
      <c r="Y319" s="103">
        <v>0</v>
      </c>
    </row>
    <row r="320" spans="1:25" s="27" customFormat="1" ht="31.5" outlineLevel="6">
      <c r="A320" s="51" t="s">
        <v>164</v>
      </c>
      <c r="B320" s="19" t="s">
        <v>21</v>
      </c>
      <c r="C320" s="19" t="s">
        <v>330</v>
      </c>
      <c r="D320" s="19" t="s">
        <v>5</v>
      </c>
      <c r="E320" s="19"/>
      <c r="F320" s="94">
        <f>F321</f>
        <v>56782.2426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4">
        <f>X321</f>
        <v>32796.56762</v>
      </c>
      <c r="Y320" s="103">
        <f t="shared" si="37"/>
        <v>57.758493004642276</v>
      </c>
    </row>
    <row r="321" spans="1:25" s="27" customFormat="1" ht="15.75" outlineLevel="6">
      <c r="A321" s="5" t="s">
        <v>124</v>
      </c>
      <c r="B321" s="6" t="s">
        <v>21</v>
      </c>
      <c r="C321" s="6" t="s">
        <v>330</v>
      </c>
      <c r="D321" s="6" t="s">
        <v>125</v>
      </c>
      <c r="E321" s="6"/>
      <c r="F321" s="95">
        <f>F322</f>
        <v>56782.2426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5">
        <f>X322</f>
        <v>32796.56762</v>
      </c>
      <c r="Y321" s="103">
        <f t="shared" si="37"/>
        <v>57.758493004642276</v>
      </c>
    </row>
    <row r="322" spans="1:25" s="27" customFormat="1" ht="47.25" outlineLevel="6">
      <c r="A322" s="57" t="s">
        <v>210</v>
      </c>
      <c r="B322" s="49" t="s">
        <v>21</v>
      </c>
      <c r="C322" s="49" t="s">
        <v>330</v>
      </c>
      <c r="D322" s="49" t="s">
        <v>85</v>
      </c>
      <c r="E322" s="49"/>
      <c r="F322" s="96">
        <v>56782.2426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107">
        <v>32796.56762</v>
      </c>
      <c r="Y322" s="103">
        <f t="shared" si="37"/>
        <v>57.758493004642276</v>
      </c>
    </row>
    <row r="323" spans="1:25" s="27" customFormat="1" ht="31.5" outlineLevel="6">
      <c r="A323" s="72" t="s">
        <v>207</v>
      </c>
      <c r="B323" s="19" t="s">
        <v>21</v>
      </c>
      <c r="C323" s="19" t="s">
        <v>380</v>
      </c>
      <c r="D323" s="19" t="s">
        <v>5</v>
      </c>
      <c r="E323" s="19"/>
      <c r="F323" s="94">
        <f>F324</f>
        <v>4212.71598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94">
        <f>X324</f>
        <v>1242.43288</v>
      </c>
      <c r="Y323" s="103">
        <f t="shared" si="37"/>
        <v>29.492443494849613</v>
      </c>
    </row>
    <row r="324" spans="1:25" s="27" customFormat="1" ht="15.75" outlineLevel="6">
      <c r="A324" s="5" t="s">
        <v>124</v>
      </c>
      <c r="B324" s="6" t="s">
        <v>21</v>
      </c>
      <c r="C324" s="6" t="s">
        <v>380</v>
      </c>
      <c r="D324" s="6" t="s">
        <v>125</v>
      </c>
      <c r="E324" s="6"/>
      <c r="F324" s="95">
        <f>F325</f>
        <v>4212.71598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95">
        <f>X325</f>
        <v>1242.43288</v>
      </c>
      <c r="Y324" s="103">
        <f t="shared" si="37"/>
        <v>29.492443494849613</v>
      </c>
    </row>
    <row r="325" spans="1:25" s="27" customFormat="1" ht="15.75" outlineLevel="6">
      <c r="A325" s="60" t="s">
        <v>86</v>
      </c>
      <c r="B325" s="49" t="s">
        <v>21</v>
      </c>
      <c r="C325" s="49" t="s">
        <v>380</v>
      </c>
      <c r="D325" s="49" t="s">
        <v>87</v>
      </c>
      <c r="E325" s="49"/>
      <c r="F325" s="96">
        <v>4212.71598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107">
        <v>1242.43288</v>
      </c>
      <c r="Y325" s="103">
        <f t="shared" si="37"/>
        <v>29.492443494849613</v>
      </c>
    </row>
    <row r="326" spans="1:25" s="27" customFormat="1" ht="15.75" outlineLevel="6">
      <c r="A326" s="72" t="s">
        <v>261</v>
      </c>
      <c r="B326" s="19" t="s">
        <v>21</v>
      </c>
      <c r="C326" s="19" t="s">
        <v>331</v>
      </c>
      <c r="D326" s="19" t="s">
        <v>5</v>
      </c>
      <c r="E326" s="19"/>
      <c r="F326" s="94">
        <f>F327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94">
        <f>X327</f>
        <v>0</v>
      </c>
      <c r="Y326" s="103">
        <v>0</v>
      </c>
    </row>
    <row r="327" spans="1:25" s="27" customFormat="1" ht="15.75" outlineLevel="6">
      <c r="A327" s="5" t="s">
        <v>124</v>
      </c>
      <c r="B327" s="6" t="s">
        <v>21</v>
      </c>
      <c r="C327" s="6" t="s">
        <v>331</v>
      </c>
      <c r="D327" s="6" t="s">
        <v>125</v>
      </c>
      <c r="E327" s="6"/>
      <c r="F327" s="95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95">
        <f>X328</f>
        <v>0</v>
      </c>
      <c r="Y327" s="103">
        <v>0</v>
      </c>
    </row>
    <row r="328" spans="1:25" s="27" customFormat="1" ht="15.75" outlineLevel="6">
      <c r="A328" s="60" t="s">
        <v>86</v>
      </c>
      <c r="B328" s="49" t="s">
        <v>21</v>
      </c>
      <c r="C328" s="49" t="s">
        <v>331</v>
      </c>
      <c r="D328" s="49" t="s">
        <v>87</v>
      </c>
      <c r="E328" s="49"/>
      <c r="F328" s="96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107">
        <v>0</v>
      </c>
      <c r="Y328" s="103">
        <v>0</v>
      </c>
    </row>
    <row r="329" spans="1:25" s="27" customFormat="1" ht="31.5" outlineLevel="6">
      <c r="A329" s="58" t="s">
        <v>169</v>
      </c>
      <c r="B329" s="19" t="s">
        <v>21</v>
      </c>
      <c r="C329" s="19" t="s">
        <v>332</v>
      </c>
      <c r="D329" s="19" t="s">
        <v>5</v>
      </c>
      <c r="E329" s="19"/>
      <c r="F329" s="94">
        <f>F330+F332</f>
        <v>5835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4">
        <f>X330+X332</f>
        <v>2930.001</v>
      </c>
      <c r="Y329" s="103">
        <f t="shared" si="37"/>
        <v>50.214241645244215</v>
      </c>
    </row>
    <row r="330" spans="1:25" s="27" customFormat="1" ht="15.75" outlineLevel="6">
      <c r="A330" s="5" t="s">
        <v>96</v>
      </c>
      <c r="B330" s="6" t="s">
        <v>21</v>
      </c>
      <c r="C330" s="6" t="s">
        <v>332</v>
      </c>
      <c r="D330" s="6" t="s">
        <v>97</v>
      </c>
      <c r="E330" s="6"/>
      <c r="F330" s="95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95">
        <f>X331</f>
        <v>0</v>
      </c>
      <c r="Y330" s="103">
        <v>0</v>
      </c>
    </row>
    <row r="331" spans="1:25" s="27" customFormat="1" ht="31.5" outlineLevel="6">
      <c r="A331" s="48" t="s">
        <v>100</v>
      </c>
      <c r="B331" s="49" t="s">
        <v>21</v>
      </c>
      <c r="C331" s="49" t="s">
        <v>332</v>
      </c>
      <c r="D331" s="49" t="s">
        <v>101</v>
      </c>
      <c r="E331" s="49"/>
      <c r="F331" s="96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107">
        <v>0</v>
      </c>
      <c r="Y331" s="103">
        <v>0</v>
      </c>
    </row>
    <row r="332" spans="1:25" s="27" customFormat="1" ht="15.75" outlineLevel="6">
      <c r="A332" s="5" t="s">
        <v>124</v>
      </c>
      <c r="B332" s="6" t="s">
        <v>21</v>
      </c>
      <c r="C332" s="6" t="s">
        <v>332</v>
      </c>
      <c r="D332" s="6" t="s">
        <v>125</v>
      </c>
      <c r="E332" s="6"/>
      <c r="F332" s="95">
        <f>F333</f>
        <v>5835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5">
        <f>X333</f>
        <v>2930.001</v>
      </c>
      <c r="Y332" s="103">
        <f aca="true" t="shared" si="43" ref="Y332:Y394">X332/F332*100</f>
        <v>50.214241645244215</v>
      </c>
    </row>
    <row r="333" spans="1:25" s="27" customFormat="1" ht="47.25" outlineLevel="6">
      <c r="A333" s="57" t="s">
        <v>210</v>
      </c>
      <c r="B333" s="49" t="s">
        <v>21</v>
      </c>
      <c r="C333" s="49" t="s">
        <v>332</v>
      </c>
      <c r="D333" s="49" t="s">
        <v>85</v>
      </c>
      <c r="E333" s="49"/>
      <c r="F333" s="96">
        <v>5835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107">
        <v>2930.001</v>
      </c>
      <c r="Y333" s="103">
        <f t="shared" si="43"/>
        <v>50.214241645244215</v>
      </c>
    </row>
    <row r="334" spans="1:25" s="27" customFormat="1" ht="51" customHeight="1" outlineLevel="6">
      <c r="A334" s="59" t="s">
        <v>170</v>
      </c>
      <c r="B334" s="63" t="s">
        <v>21</v>
      </c>
      <c r="C334" s="63" t="s">
        <v>333</v>
      </c>
      <c r="D334" s="63" t="s">
        <v>5</v>
      </c>
      <c r="E334" s="63"/>
      <c r="F334" s="97">
        <f>F335+F338+F341</f>
        <v>237145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97">
        <f>X335+X338+X341</f>
        <v>144391.69326</v>
      </c>
      <c r="Y334" s="103">
        <f t="shared" si="43"/>
        <v>60.88751323451896</v>
      </c>
    </row>
    <row r="335" spans="1:25" s="27" customFormat="1" ht="15.75" outlineLevel="6">
      <c r="A335" s="5" t="s">
        <v>114</v>
      </c>
      <c r="B335" s="6" t="s">
        <v>21</v>
      </c>
      <c r="C335" s="6" t="s">
        <v>333</v>
      </c>
      <c r="D335" s="6" t="s">
        <v>115</v>
      </c>
      <c r="E335" s="6"/>
      <c r="F335" s="95">
        <f>F336+F337</f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95">
        <f>X336+X337</f>
        <v>0</v>
      </c>
      <c r="Y335" s="103">
        <v>0</v>
      </c>
    </row>
    <row r="336" spans="1:25" s="27" customFormat="1" ht="15.75" outlineLevel="6">
      <c r="A336" s="48" t="s">
        <v>263</v>
      </c>
      <c r="B336" s="49" t="s">
        <v>21</v>
      </c>
      <c r="C336" s="49" t="s">
        <v>333</v>
      </c>
      <c r="D336" s="49" t="s">
        <v>116</v>
      </c>
      <c r="E336" s="49"/>
      <c r="F336" s="96"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107">
        <v>0</v>
      </c>
      <c r="Y336" s="103">
        <v>0</v>
      </c>
    </row>
    <row r="337" spans="1:25" s="27" customFormat="1" ht="47.25" outlineLevel="6">
      <c r="A337" s="48" t="s">
        <v>267</v>
      </c>
      <c r="B337" s="49" t="s">
        <v>21</v>
      </c>
      <c r="C337" s="49" t="s">
        <v>333</v>
      </c>
      <c r="D337" s="49" t="s">
        <v>268</v>
      </c>
      <c r="E337" s="49"/>
      <c r="F337" s="96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107">
        <v>0</v>
      </c>
      <c r="Y337" s="103">
        <v>0</v>
      </c>
    </row>
    <row r="338" spans="1:25" s="27" customFormat="1" ht="15.75" outlineLevel="6">
      <c r="A338" s="5" t="s">
        <v>96</v>
      </c>
      <c r="B338" s="6" t="s">
        <v>21</v>
      </c>
      <c r="C338" s="6" t="s">
        <v>333</v>
      </c>
      <c r="D338" s="6" t="s">
        <v>97</v>
      </c>
      <c r="E338" s="6"/>
      <c r="F338" s="95">
        <f>F340+F339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95">
        <f>X340+X339</f>
        <v>0</v>
      </c>
      <c r="Y338" s="103">
        <v>0</v>
      </c>
    </row>
    <row r="339" spans="1:25" s="27" customFormat="1" ht="31.5" outlineLevel="6">
      <c r="A339" s="48" t="s">
        <v>98</v>
      </c>
      <c r="B339" s="49" t="s">
        <v>21</v>
      </c>
      <c r="C339" s="49" t="s">
        <v>333</v>
      </c>
      <c r="D339" s="49" t="s">
        <v>99</v>
      </c>
      <c r="E339" s="49"/>
      <c r="F339" s="96"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107">
        <v>0</v>
      </c>
      <c r="Y339" s="103">
        <v>0</v>
      </c>
    </row>
    <row r="340" spans="1:25" s="27" customFormat="1" ht="31.5" outlineLevel="6">
      <c r="A340" s="48" t="s">
        <v>100</v>
      </c>
      <c r="B340" s="49" t="s">
        <v>21</v>
      </c>
      <c r="C340" s="49" t="s">
        <v>333</v>
      </c>
      <c r="D340" s="49" t="s">
        <v>101</v>
      </c>
      <c r="E340" s="49"/>
      <c r="F340" s="96"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107">
        <v>0</v>
      </c>
      <c r="Y340" s="103">
        <v>0</v>
      </c>
    </row>
    <row r="341" spans="1:25" s="27" customFormat="1" ht="15.75" outlineLevel="6">
      <c r="A341" s="5" t="s">
        <v>124</v>
      </c>
      <c r="B341" s="6" t="s">
        <v>21</v>
      </c>
      <c r="C341" s="6" t="s">
        <v>333</v>
      </c>
      <c r="D341" s="6" t="s">
        <v>125</v>
      </c>
      <c r="E341" s="6"/>
      <c r="F341" s="95">
        <f>F342</f>
        <v>237145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95">
        <f>X342</f>
        <v>144391.69326</v>
      </c>
      <c r="Y341" s="103">
        <f t="shared" si="43"/>
        <v>60.88751323451896</v>
      </c>
    </row>
    <row r="342" spans="1:25" s="27" customFormat="1" ht="47.25" outlineLevel="6">
      <c r="A342" s="57" t="s">
        <v>210</v>
      </c>
      <c r="B342" s="49" t="s">
        <v>21</v>
      </c>
      <c r="C342" s="49" t="s">
        <v>333</v>
      </c>
      <c r="D342" s="49" t="s">
        <v>85</v>
      </c>
      <c r="E342" s="49"/>
      <c r="F342" s="96">
        <v>237145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107">
        <v>144391.69326</v>
      </c>
      <c r="Y342" s="103">
        <f t="shared" si="43"/>
        <v>60.88751323451896</v>
      </c>
    </row>
    <row r="343" spans="1:25" s="27" customFormat="1" ht="47.25" outlineLevel="6">
      <c r="A343" s="65" t="s">
        <v>215</v>
      </c>
      <c r="B343" s="19" t="s">
        <v>21</v>
      </c>
      <c r="C343" s="19" t="s">
        <v>334</v>
      </c>
      <c r="D343" s="19" t="s">
        <v>5</v>
      </c>
      <c r="E343" s="19"/>
      <c r="F343" s="94">
        <f>F344+F346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94">
        <f>X344+X346</f>
        <v>0</v>
      </c>
      <c r="Y343" s="103">
        <v>0</v>
      </c>
    </row>
    <row r="344" spans="1:25" s="27" customFormat="1" ht="15.75" outlineLevel="6">
      <c r="A344" s="5" t="s">
        <v>96</v>
      </c>
      <c r="B344" s="6" t="s">
        <v>21</v>
      </c>
      <c r="C344" s="6" t="s">
        <v>334</v>
      </c>
      <c r="D344" s="6" t="s">
        <v>97</v>
      </c>
      <c r="E344" s="6"/>
      <c r="F344" s="95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95">
        <f>X345</f>
        <v>0</v>
      </c>
      <c r="Y344" s="103">
        <v>0</v>
      </c>
    </row>
    <row r="345" spans="1:25" s="27" customFormat="1" ht="31.5" outlineLevel="6">
      <c r="A345" s="48" t="s">
        <v>100</v>
      </c>
      <c r="B345" s="49" t="s">
        <v>21</v>
      </c>
      <c r="C345" s="49" t="s">
        <v>334</v>
      </c>
      <c r="D345" s="49" t="s">
        <v>101</v>
      </c>
      <c r="E345" s="49"/>
      <c r="F345" s="96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107">
        <v>0</v>
      </c>
      <c r="Y345" s="103">
        <v>0</v>
      </c>
    </row>
    <row r="346" spans="1:25" s="27" customFormat="1" ht="15.75" outlineLevel="6">
      <c r="A346" s="5" t="s">
        <v>124</v>
      </c>
      <c r="B346" s="6" t="s">
        <v>21</v>
      </c>
      <c r="C346" s="6" t="s">
        <v>334</v>
      </c>
      <c r="D346" s="6" t="s">
        <v>125</v>
      </c>
      <c r="E346" s="6"/>
      <c r="F346" s="95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95">
        <f>X347</f>
        <v>0</v>
      </c>
      <c r="Y346" s="103">
        <v>0</v>
      </c>
    </row>
    <row r="347" spans="1:25" s="27" customFormat="1" ht="47.25" outlineLevel="6">
      <c r="A347" s="57" t="s">
        <v>210</v>
      </c>
      <c r="B347" s="49" t="s">
        <v>21</v>
      </c>
      <c r="C347" s="49" t="s">
        <v>334</v>
      </c>
      <c r="D347" s="49" t="s">
        <v>85</v>
      </c>
      <c r="E347" s="49"/>
      <c r="F347" s="96"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107">
        <v>0</v>
      </c>
      <c r="Y347" s="103">
        <v>0</v>
      </c>
    </row>
    <row r="348" spans="1:25" s="27" customFormat="1" ht="31.5" outlineLevel="6">
      <c r="A348" s="14" t="s">
        <v>198</v>
      </c>
      <c r="B348" s="9" t="s">
        <v>21</v>
      </c>
      <c r="C348" s="9" t="s">
        <v>335</v>
      </c>
      <c r="D348" s="9" t="s">
        <v>5</v>
      </c>
      <c r="E348" s="9"/>
      <c r="F348" s="98">
        <f>F349</f>
        <v>18003.87186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98">
        <f>X349</f>
        <v>10545.53615</v>
      </c>
      <c r="Y348" s="103">
        <f t="shared" si="43"/>
        <v>58.573712543630606</v>
      </c>
    </row>
    <row r="349" spans="1:25" s="27" customFormat="1" ht="31.5" outlineLevel="6">
      <c r="A349" s="51" t="s">
        <v>199</v>
      </c>
      <c r="B349" s="19" t="s">
        <v>21</v>
      </c>
      <c r="C349" s="19" t="s">
        <v>336</v>
      </c>
      <c r="D349" s="19" t="s">
        <v>5</v>
      </c>
      <c r="E349" s="19"/>
      <c r="F349" s="94">
        <f>F350</f>
        <v>18003.87186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94">
        <f>X350</f>
        <v>10545.53615</v>
      </c>
      <c r="Y349" s="103">
        <f t="shared" si="43"/>
        <v>58.573712543630606</v>
      </c>
    </row>
    <row r="350" spans="1:25" s="27" customFormat="1" ht="15.75" outlineLevel="6">
      <c r="A350" s="5" t="s">
        <v>124</v>
      </c>
      <c r="B350" s="6" t="s">
        <v>21</v>
      </c>
      <c r="C350" s="6" t="s">
        <v>336</v>
      </c>
      <c r="D350" s="6" t="s">
        <v>125</v>
      </c>
      <c r="E350" s="6"/>
      <c r="F350" s="95">
        <f>F351+F352</f>
        <v>18003.87186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95">
        <f>X351+X352</f>
        <v>10545.53615</v>
      </c>
      <c r="Y350" s="103">
        <f t="shared" si="43"/>
        <v>58.573712543630606</v>
      </c>
    </row>
    <row r="351" spans="1:25" s="27" customFormat="1" ht="47.25" outlineLevel="6">
      <c r="A351" s="57" t="s">
        <v>210</v>
      </c>
      <c r="B351" s="49" t="s">
        <v>21</v>
      </c>
      <c r="C351" s="49" t="s">
        <v>336</v>
      </c>
      <c r="D351" s="49" t="s">
        <v>85</v>
      </c>
      <c r="E351" s="49"/>
      <c r="F351" s="96">
        <v>17745.977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107">
        <v>10477.53615</v>
      </c>
      <c r="Y351" s="103">
        <f t="shared" si="43"/>
        <v>59.04175436494705</v>
      </c>
    </row>
    <row r="352" spans="1:25" s="27" customFormat="1" ht="15.75" outlineLevel="6">
      <c r="A352" s="60" t="s">
        <v>86</v>
      </c>
      <c r="B352" s="49" t="s">
        <v>21</v>
      </c>
      <c r="C352" s="49" t="s">
        <v>384</v>
      </c>
      <c r="D352" s="49" t="s">
        <v>87</v>
      </c>
      <c r="E352" s="49"/>
      <c r="F352" s="96">
        <v>257.89486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107">
        <v>68</v>
      </c>
      <c r="Y352" s="103">
        <f t="shared" si="43"/>
        <v>26.367334347028088</v>
      </c>
    </row>
    <row r="353" spans="1:25" s="27" customFormat="1" ht="35.25" customHeight="1" outlineLevel="6">
      <c r="A353" s="73" t="s">
        <v>241</v>
      </c>
      <c r="B353" s="9" t="s">
        <v>21</v>
      </c>
      <c r="C353" s="9" t="s">
        <v>325</v>
      </c>
      <c r="D353" s="9" t="s">
        <v>5</v>
      </c>
      <c r="E353" s="9"/>
      <c r="F353" s="98">
        <f>F357+F354</f>
        <v>87.92009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98">
        <f>X357+X354</f>
        <v>0</v>
      </c>
      <c r="Y353" s="103">
        <f t="shared" si="43"/>
        <v>0</v>
      </c>
    </row>
    <row r="354" spans="1:25" s="27" customFormat="1" ht="35.25" customHeight="1" outlineLevel="6">
      <c r="A354" s="72" t="s">
        <v>258</v>
      </c>
      <c r="B354" s="19" t="s">
        <v>21</v>
      </c>
      <c r="C354" s="19" t="s">
        <v>337</v>
      </c>
      <c r="D354" s="19" t="s">
        <v>5</v>
      </c>
      <c r="E354" s="19"/>
      <c r="F354" s="94">
        <f>F355</f>
        <v>87.92009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94">
        <f>X355</f>
        <v>0</v>
      </c>
      <c r="Y354" s="103">
        <f t="shared" si="43"/>
        <v>0</v>
      </c>
    </row>
    <row r="355" spans="1:25" s="27" customFormat="1" ht="21" customHeight="1" outlineLevel="6">
      <c r="A355" s="5" t="s">
        <v>124</v>
      </c>
      <c r="B355" s="6" t="s">
        <v>21</v>
      </c>
      <c r="C355" s="6" t="s">
        <v>337</v>
      </c>
      <c r="D355" s="6" t="s">
        <v>125</v>
      </c>
      <c r="E355" s="6"/>
      <c r="F355" s="95">
        <f>F356</f>
        <v>87.92009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95">
        <f>X356</f>
        <v>0</v>
      </c>
      <c r="Y355" s="103">
        <f t="shared" si="43"/>
        <v>0</v>
      </c>
    </row>
    <row r="356" spans="1:25" s="27" customFormat="1" ht="20.25" customHeight="1" outlineLevel="6">
      <c r="A356" s="60" t="s">
        <v>86</v>
      </c>
      <c r="B356" s="49" t="s">
        <v>21</v>
      </c>
      <c r="C356" s="49" t="s">
        <v>337</v>
      </c>
      <c r="D356" s="49" t="s">
        <v>87</v>
      </c>
      <c r="E356" s="49"/>
      <c r="F356" s="96">
        <v>87.92009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107">
        <v>0</v>
      </c>
      <c r="Y356" s="103">
        <f t="shared" si="43"/>
        <v>0</v>
      </c>
    </row>
    <row r="357" spans="1:25" s="27" customFormat="1" ht="31.5" outlineLevel="6">
      <c r="A357" s="72" t="s">
        <v>223</v>
      </c>
      <c r="B357" s="19" t="s">
        <v>21</v>
      </c>
      <c r="C357" s="19" t="s">
        <v>338</v>
      </c>
      <c r="D357" s="19" t="s">
        <v>5</v>
      </c>
      <c r="E357" s="19"/>
      <c r="F357" s="94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94">
        <f>X358</f>
        <v>0</v>
      </c>
      <c r="Y357" s="103">
        <v>0</v>
      </c>
    </row>
    <row r="358" spans="1:25" s="27" customFormat="1" ht="15.75" outlineLevel="6">
      <c r="A358" s="5" t="s">
        <v>124</v>
      </c>
      <c r="B358" s="6" t="s">
        <v>21</v>
      </c>
      <c r="C358" s="6" t="s">
        <v>338</v>
      </c>
      <c r="D358" s="6" t="s">
        <v>125</v>
      </c>
      <c r="E358" s="6"/>
      <c r="F358" s="95">
        <f>F359</f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95">
        <f>X359</f>
        <v>0</v>
      </c>
      <c r="Y358" s="103">
        <v>0</v>
      </c>
    </row>
    <row r="359" spans="1:25" s="27" customFormat="1" ht="15.75" outlineLevel="6">
      <c r="A359" s="60" t="s">
        <v>86</v>
      </c>
      <c r="B359" s="49" t="s">
        <v>21</v>
      </c>
      <c r="C359" s="49" t="s">
        <v>338</v>
      </c>
      <c r="D359" s="49" t="s">
        <v>87</v>
      </c>
      <c r="E359" s="49"/>
      <c r="F359" s="96"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107">
        <v>0</v>
      </c>
      <c r="Y359" s="103">
        <v>0</v>
      </c>
    </row>
    <row r="360" spans="1:25" s="27" customFormat="1" ht="31.5" outlineLevel="6">
      <c r="A360" s="71" t="s">
        <v>211</v>
      </c>
      <c r="B360" s="9" t="s">
        <v>21</v>
      </c>
      <c r="C360" s="9" t="s">
        <v>339</v>
      </c>
      <c r="D360" s="9" t="s">
        <v>5</v>
      </c>
      <c r="E360" s="9"/>
      <c r="F360" s="98">
        <f>F361</f>
        <v>10233.253</v>
      </c>
      <c r="G360" s="13" t="e">
        <f aca="true" t="shared" si="44" ref="G360:V360">G361</f>
        <v>#REF!</v>
      </c>
      <c r="H360" s="13" t="e">
        <f t="shared" si="44"/>
        <v>#REF!</v>
      </c>
      <c r="I360" s="13" t="e">
        <f t="shared" si="44"/>
        <v>#REF!</v>
      </c>
      <c r="J360" s="13" t="e">
        <f t="shared" si="44"/>
        <v>#REF!</v>
      </c>
      <c r="K360" s="13" t="e">
        <f t="shared" si="44"/>
        <v>#REF!</v>
      </c>
      <c r="L360" s="13" t="e">
        <f t="shared" si="44"/>
        <v>#REF!</v>
      </c>
      <c r="M360" s="13" t="e">
        <f t="shared" si="44"/>
        <v>#REF!</v>
      </c>
      <c r="N360" s="13" t="e">
        <f t="shared" si="44"/>
        <v>#REF!</v>
      </c>
      <c r="O360" s="13" t="e">
        <f t="shared" si="44"/>
        <v>#REF!</v>
      </c>
      <c r="P360" s="13" t="e">
        <f t="shared" si="44"/>
        <v>#REF!</v>
      </c>
      <c r="Q360" s="13" t="e">
        <f t="shared" si="44"/>
        <v>#REF!</v>
      </c>
      <c r="R360" s="13" t="e">
        <f t="shared" si="44"/>
        <v>#REF!</v>
      </c>
      <c r="S360" s="13" t="e">
        <f t="shared" si="44"/>
        <v>#REF!</v>
      </c>
      <c r="T360" s="13" t="e">
        <f t="shared" si="44"/>
        <v>#REF!</v>
      </c>
      <c r="U360" s="13" t="e">
        <f t="shared" si="44"/>
        <v>#REF!</v>
      </c>
      <c r="V360" s="13" t="e">
        <f t="shared" si="44"/>
        <v>#REF!</v>
      </c>
      <c r="X360" s="98">
        <f>X361</f>
        <v>7381.69516</v>
      </c>
      <c r="Y360" s="103">
        <f t="shared" si="43"/>
        <v>72.13439519183196</v>
      </c>
    </row>
    <row r="361" spans="1:25" s="27" customFormat="1" ht="31.5" outlineLevel="6">
      <c r="A361" s="72" t="s">
        <v>164</v>
      </c>
      <c r="B361" s="19" t="s">
        <v>21</v>
      </c>
      <c r="C361" s="19" t="s">
        <v>340</v>
      </c>
      <c r="D361" s="19" t="s">
        <v>5</v>
      </c>
      <c r="E361" s="77"/>
      <c r="F361" s="94">
        <f>F362</f>
        <v>10233.253</v>
      </c>
      <c r="G361" s="7" t="e">
        <f>#REF!</f>
        <v>#REF!</v>
      </c>
      <c r="H361" s="7" t="e">
        <f>#REF!</f>
        <v>#REF!</v>
      </c>
      <c r="I361" s="7" t="e">
        <f>#REF!</f>
        <v>#REF!</v>
      </c>
      <c r="J361" s="7" t="e">
        <f>#REF!</f>
        <v>#REF!</v>
      </c>
      <c r="K361" s="7" t="e">
        <f>#REF!</f>
        <v>#REF!</v>
      </c>
      <c r="L361" s="7" t="e">
        <f>#REF!</f>
        <v>#REF!</v>
      </c>
      <c r="M361" s="7" t="e">
        <f>#REF!</f>
        <v>#REF!</v>
      </c>
      <c r="N361" s="7" t="e">
        <f>#REF!</f>
        <v>#REF!</v>
      </c>
      <c r="O361" s="7" t="e">
        <f>#REF!</f>
        <v>#REF!</v>
      </c>
      <c r="P361" s="7" t="e">
        <f>#REF!</f>
        <v>#REF!</v>
      </c>
      <c r="Q361" s="7" t="e">
        <f>#REF!</f>
        <v>#REF!</v>
      </c>
      <c r="R361" s="7" t="e">
        <f>#REF!</f>
        <v>#REF!</v>
      </c>
      <c r="S361" s="7" t="e">
        <f>#REF!</f>
        <v>#REF!</v>
      </c>
      <c r="T361" s="7" t="e">
        <f>#REF!</f>
        <v>#REF!</v>
      </c>
      <c r="U361" s="7" t="e">
        <f>#REF!</f>
        <v>#REF!</v>
      </c>
      <c r="V361" s="7" t="e">
        <f>#REF!</f>
        <v>#REF!</v>
      </c>
      <c r="X361" s="94">
        <f>X362</f>
        <v>7381.69516</v>
      </c>
      <c r="Y361" s="103">
        <f t="shared" si="43"/>
        <v>72.13439519183196</v>
      </c>
    </row>
    <row r="362" spans="1:25" s="27" customFormat="1" ht="18.75" outlineLevel="6">
      <c r="A362" s="5" t="s">
        <v>124</v>
      </c>
      <c r="B362" s="6" t="s">
        <v>21</v>
      </c>
      <c r="C362" s="6" t="s">
        <v>340</v>
      </c>
      <c r="D362" s="6" t="s">
        <v>5</v>
      </c>
      <c r="E362" s="75"/>
      <c r="F362" s="95">
        <f>F363+F364</f>
        <v>10233.253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95">
        <f>X363+X364</f>
        <v>7381.69516</v>
      </c>
      <c r="Y362" s="103">
        <f t="shared" si="43"/>
        <v>72.13439519183196</v>
      </c>
    </row>
    <row r="363" spans="1:25" s="27" customFormat="1" ht="47.25" outlineLevel="6">
      <c r="A363" s="60" t="s">
        <v>210</v>
      </c>
      <c r="B363" s="49" t="s">
        <v>21</v>
      </c>
      <c r="C363" s="49" t="s">
        <v>340</v>
      </c>
      <c r="D363" s="49" t="s">
        <v>85</v>
      </c>
      <c r="E363" s="76"/>
      <c r="F363" s="96">
        <v>10000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107">
        <v>7335.69516</v>
      </c>
      <c r="Y363" s="103">
        <f t="shared" si="43"/>
        <v>73.3569516</v>
      </c>
    </row>
    <row r="364" spans="1:25" s="27" customFormat="1" ht="18.75" outlineLevel="6">
      <c r="A364" s="60" t="s">
        <v>86</v>
      </c>
      <c r="B364" s="49" t="s">
        <v>21</v>
      </c>
      <c r="C364" s="49" t="s">
        <v>383</v>
      </c>
      <c r="D364" s="49" t="s">
        <v>87</v>
      </c>
      <c r="E364" s="76"/>
      <c r="F364" s="96">
        <v>233.253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107">
        <v>46</v>
      </c>
      <c r="Y364" s="103">
        <f t="shared" si="43"/>
        <v>19.72107539881588</v>
      </c>
    </row>
    <row r="365" spans="1:25" s="27" customFormat="1" ht="31.5" outlineLevel="6">
      <c r="A365" s="74" t="s">
        <v>67</v>
      </c>
      <c r="B365" s="33" t="s">
        <v>66</v>
      </c>
      <c r="C365" s="33" t="s">
        <v>271</v>
      </c>
      <c r="D365" s="33" t="s">
        <v>5</v>
      </c>
      <c r="E365" s="33"/>
      <c r="F365" s="67">
        <f>F366</f>
        <v>30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67">
        <f>X366</f>
        <v>9.125</v>
      </c>
      <c r="Y365" s="103">
        <f t="shared" si="43"/>
        <v>30.416666666666664</v>
      </c>
    </row>
    <row r="366" spans="1:25" s="27" customFormat="1" ht="15.75" outlineLevel="6">
      <c r="A366" s="8" t="s">
        <v>242</v>
      </c>
      <c r="B366" s="9" t="s">
        <v>66</v>
      </c>
      <c r="C366" s="9" t="s">
        <v>341</v>
      </c>
      <c r="D366" s="9" t="s">
        <v>5</v>
      </c>
      <c r="E366" s="9"/>
      <c r="F366" s="10">
        <f>F367</f>
        <v>30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10">
        <f>X367</f>
        <v>9.125</v>
      </c>
      <c r="Y366" s="103">
        <f t="shared" si="43"/>
        <v>30.416666666666664</v>
      </c>
    </row>
    <row r="367" spans="1:25" s="27" customFormat="1" ht="34.5" customHeight="1" outlineLevel="6">
      <c r="A367" s="65" t="s">
        <v>171</v>
      </c>
      <c r="B367" s="19" t="s">
        <v>66</v>
      </c>
      <c r="C367" s="19" t="s">
        <v>342</v>
      </c>
      <c r="D367" s="19" t="s">
        <v>5</v>
      </c>
      <c r="E367" s="19"/>
      <c r="F367" s="20">
        <f>F368</f>
        <v>30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20">
        <f>X368</f>
        <v>9.125</v>
      </c>
      <c r="Y367" s="103">
        <f t="shared" si="43"/>
        <v>30.416666666666664</v>
      </c>
    </row>
    <row r="368" spans="1:25" s="27" customFormat="1" ht="15.75" outlineLevel="6">
      <c r="A368" s="5" t="s">
        <v>96</v>
      </c>
      <c r="B368" s="6" t="s">
        <v>66</v>
      </c>
      <c r="C368" s="6" t="s">
        <v>342</v>
      </c>
      <c r="D368" s="6" t="s">
        <v>97</v>
      </c>
      <c r="E368" s="6"/>
      <c r="F368" s="7">
        <f>F369</f>
        <v>30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7">
        <f>X369</f>
        <v>9.125</v>
      </c>
      <c r="Y368" s="103">
        <f t="shared" si="43"/>
        <v>30.416666666666664</v>
      </c>
    </row>
    <row r="369" spans="1:25" s="27" customFormat="1" ht="31.5" outlineLevel="6">
      <c r="A369" s="48" t="s">
        <v>100</v>
      </c>
      <c r="B369" s="49" t="s">
        <v>66</v>
      </c>
      <c r="C369" s="49" t="s">
        <v>342</v>
      </c>
      <c r="D369" s="49" t="s">
        <v>101</v>
      </c>
      <c r="E369" s="49"/>
      <c r="F369" s="50">
        <v>30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107">
        <v>9.125</v>
      </c>
      <c r="Y369" s="103">
        <f t="shared" si="43"/>
        <v>30.416666666666664</v>
      </c>
    </row>
    <row r="370" spans="1:25" s="27" customFormat="1" ht="18.75" customHeight="1" outlineLevel="6">
      <c r="A370" s="74" t="s">
        <v>45</v>
      </c>
      <c r="B370" s="33" t="s">
        <v>22</v>
      </c>
      <c r="C370" s="33" t="s">
        <v>271</v>
      </c>
      <c r="D370" s="33" t="s">
        <v>5</v>
      </c>
      <c r="E370" s="33"/>
      <c r="F370" s="67">
        <f>F371</f>
        <v>4144</v>
      </c>
      <c r="G370" s="10" t="e">
        <f>#REF!</f>
        <v>#REF!</v>
      </c>
      <c r="H370" s="10" t="e">
        <f>#REF!</f>
        <v>#REF!</v>
      </c>
      <c r="I370" s="10" t="e">
        <f>#REF!</f>
        <v>#REF!</v>
      </c>
      <c r="J370" s="10" t="e">
        <f>#REF!</f>
        <v>#REF!</v>
      </c>
      <c r="K370" s="10" t="e">
        <f>#REF!</f>
        <v>#REF!</v>
      </c>
      <c r="L370" s="10" t="e">
        <f>#REF!</f>
        <v>#REF!</v>
      </c>
      <c r="M370" s="10" t="e">
        <f>#REF!</f>
        <v>#REF!</v>
      </c>
      <c r="N370" s="10" t="e">
        <f>#REF!</f>
        <v>#REF!</v>
      </c>
      <c r="O370" s="10" t="e">
        <f>#REF!</f>
        <v>#REF!</v>
      </c>
      <c r="P370" s="10" t="e">
        <f>#REF!</f>
        <v>#REF!</v>
      </c>
      <c r="Q370" s="10" t="e">
        <f>#REF!</f>
        <v>#REF!</v>
      </c>
      <c r="R370" s="10" t="e">
        <f>#REF!</f>
        <v>#REF!</v>
      </c>
      <c r="S370" s="10" t="e">
        <f>#REF!</f>
        <v>#REF!</v>
      </c>
      <c r="T370" s="10" t="e">
        <f>#REF!</f>
        <v>#REF!</v>
      </c>
      <c r="U370" s="10" t="e">
        <f>#REF!</f>
        <v>#REF!</v>
      </c>
      <c r="V370" s="10" t="e">
        <f>#REF!</f>
        <v>#REF!</v>
      </c>
      <c r="X370" s="67">
        <f>X371</f>
        <v>2622.79289</v>
      </c>
      <c r="Y370" s="103">
        <f t="shared" si="43"/>
        <v>63.29133421814672</v>
      </c>
    </row>
    <row r="371" spans="1:25" s="27" customFormat="1" ht="15.75" outlineLevel="6">
      <c r="A371" s="8" t="s">
        <v>243</v>
      </c>
      <c r="B371" s="9" t="s">
        <v>22</v>
      </c>
      <c r="C371" s="9" t="s">
        <v>320</v>
      </c>
      <c r="D371" s="9" t="s">
        <v>5</v>
      </c>
      <c r="E371" s="9"/>
      <c r="F371" s="10">
        <f>F372+F384</f>
        <v>4144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10">
        <f>X372+X384</f>
        <v>2622.79289</v>
      </c>
      <c r="Y371" s="103">
        <f t="shared" si="43"/>
        <v>63.29133421814672</v>
      </c>
    </row>
    <row r="372" spans="1:25" s="27" customFormat="1" ht="15.75" outlineLevel="6">
      <c r="A372" s="61" t="s">
        <v>126</v>
      </c>
      <c r="B372" s="19" t="s">
        <v>22</v>
      </c>
      <c r="C372" s="19" t="s">
        <v>328</v>
      </c>
      <c r="D372" s="19" t="s">
        <v>5</v>
      </c>
      <c r="E372" s="19"/>
      <c r="F372" s="20">
        <f>F373+F376+F379</f>
        <v>3775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20">
        <f>X373+X376+X379</f>
        <v>2613.0078900000003</v>
      </c>
      <c r="Y372" s="103">
        <f t="shared" si="43"/>
        <v>69.21875205298014</v>
      </c>
    </row>
    <row r="373" spans="1:25" s="27" customFormat="1" ht="31.5" outlineLevel="6">
      <c r="A373" s="61" t="s">
        <v>172</v>
      </c>
      <c r="B373" s="19" t="s">
        <v>22</v>
      </c>
      <c r="C373" s="19" t="s">
        <v>343</v>
      </c>
      <c r="D373" s="19" t="s">
        <v>5</v>
      </c>
      <c r="E373" s="19"/>
      <c r="F373" s="20">
        <f>F374</f>
        <v>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20">
        <f>X374</f>
        <v>0</v>
      </c>
      <c r="Y373" s="103">
        <v>0</v>
      </c>
    </row>
    <row r="374" spans="1:25" s="27" customFormat="1" ht="15.75" outlineLevel="6">
      <c r="A374" s="5" t="s">
        <v>96</v>
      </c>
      <c r="B374" s="6" t="s">
        <v>22</v>
      </c>
      <c r="C374" s="6" t="s">
        <v>343</v>
      </c>
      <c r="D374" s="6" t="s">
        <v>97</v>
      </c>
      <c r="E374" s="6"/>
      <c r="F374" s="7">
        <f>F375</f>
        <v>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7">
        <f>X375</f>
        <v>0</v>
      </c>
      <c r="Y374" s="103">
        <v>0</v>
      </c>
    </row>
    <row r="375" spans="1:25" s="27" customFormat="1" ht="31.5" outlineLevel="6">
      <c r="A375" s="48" t="s">
        <v>100</v>
      </c>
      <c r="B375" s="49" t="s">
        <v>22</v>
      </c>
      <c r="C375" s="49" t="s">
        <v>343</v>
      </c>
      <c r="D375" s="49" t="s">
        <v>101</v>
      </c>
      <c r="E375" s="49"/>
      <c r="F375" s="50">
        <v>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107">
        <v>0</v>
      </c>
      <c r="Y375" s="103">
        <v>0</v>
      </c>
    </row>
    <row r="376" spans="1:25" s="27" customFormat="1" ht="33.75" customHeight="1" outlineLevel="6">
      <c r="A376" s="61" t="s">
        <v>173</v>
      </c>
      <c r="B376" s="19" t="s">
        <v>22</v>
      </c>
      <c r="C376" s="19" t="s">
        <v>344</v>
      </c>
      <c r="D376" s="19" t="s">
        <v>5</v>
      </c>
      <c r="E376" s="19"/>
      <c r="F376" s="20">
        <f>F377</f>
        <v>700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20">
        <f>X377</f>
        <v>96.4</v>
      </c>
      <c r="Y376" s="103">
        <f t="shared" si="43"/>
        <v>13.771428571428574</v>
      </c>
    </row>
    <row r="377" spans="1:25" s="27" customFormat="1" ht="15.75" outlineLevel="6">
      <c r="A377" s="5" t="s">
        <v>124</v>
      </c>
      <c r="B377" s="6" t="s">
        <v>22</v>
      </c>
      <c r="C377" s="6" t="s">
        <v>344</v>
      </c>
      <c r="D377" s="6" t="s">
        <v>125</v>
      </c>
      <c r="E377" s="6"/>
      <c r="F377" s="7">
        <f>F378</f>
        <v>700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7">
        <f>X378</f>
        <v>96.4</v>
      </c>
      <c r="Y377" s="103">
        <f t="shared" si="43"/>
        <v>13.771428571428574</v>
      </c>
    </row>
    <row r="378" spans="1:25" s="27" customFormat="1" ht="47.25" outlineLevel="6">
      <c r="A378" s="60" t="s">
        <v>210</v>
      </c>
      <c r="B378" s="49" t="s">
        <v>22</v>
      </c>
      <c r="C378" s="49" t="s">
        <v>344</v>
      </c>
      <c r="D378" s="49" t="s">
        <v>85</v>
      </c>
      <c r="E378" s="49"/>
      <c r="F378" s="50">
        <v>700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107">
        <v>96.4</v>
      </c>
      <c r="Y378" s="103">
        <f t="shared" si="43"/>
        <v>13.771428571428574</v>
      </c>
    </row>
    <row r="379" spans="1:25" s="27" customFormat="1" ht="15.75" outlineLevel="6">
      <c r="A379" s="65" t="s">
        <v>174</v>
      </c>
      <c r="B379" s="63" t="s">
        <v>22</v>
      </c>
      <c r="C379" s="63" t="s">
        <v>345</v>
      </c>
      <c r="D379" s="63" t="s">
        <v>5</v>
      </c>
      <c r="E379" s="63"/>
      <c r="F379" s="64">
        <f>F380+F382</f>
        <v>3075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64">
        <f>X380+X382</f>
        <v>2516.60789</v>
      </c>
      <c r="Y379" s="103">
        <f t="shared" si="43"/>
        <v>81.84090699186993</v>
      </c>
    </row>
    <row r="380" spans="1:25" s="27" customFormat="1" ht="15.75" outlineLevel="6">
      <c r="A380" s="5" t="s">
        <v>96</v>
      </c>
      <c r="B380" s="6" t="s">
        <v>22</v>
      </c>
      <c r="C380" s="6" t="s">
        <v>345</v>
      </c>
      <c r="D380" s="6" t="s">
        <v>97</v>
      </c>
      <c r="E380" s="6"/>
      <c r="F380" s="7">
        <f>F381</f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7">
        <f>X381</f>
        <v>0</v>
      </c>
      <c r="Y380" s="103">
        <v>0</v>
      </c>
    </row>
    <row r="381" spans="1:25" s="27" customFormat="1" ht="31.5" outlineLevel="6">
      <c r="A381" s="48" t="s">
        <v>100</v>
      </c>
      <c r="B381" s="49" t="s">
        <v>22</v>
      </c>
      <c r="C381" s="49" t="s">
        <v>345</v>
      </c>
      <c r="D381" s="49" t="s">
        <v>101</v>
      </c>
      <c r="E381" s="49"/>
      <c r="F381" s="50"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107">
        <v>0</v>
      </c>
      <c r="Y381" s="103">
        <v>0</v>
      </c>
    </row>
    <row r="382" spans="1:25" s="27" customFormat="1" ht="15.75" outlineLevel="6">
      <c r="A382" s="5" t="s">
        <v>124</v>
      </c>
      <c r="B382" s="6" t="s">
        <v>22</v>
      </c>
      <c r="C382" s="6" t="s">
        <v>345</v>
      </c>
      <c r="D382" s="6" t="s">
        <v>125</v>
      </c>
      <c r="E382" s="6"/>
      <c r="F382" s="7">
        <f>F383</f>
        <v>3075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7">
        <f>X383</f>
        <v>2516.60789</v>
      </c>
      <c r="Y382" s="103">
        <f t="shared" si="43"/>
        <v>81.84090699186993</v>
      </c>
    </row>
    <row r="383" spans="1:25" s="27" customFormat="1" ht="47.25" outlineLevel="6">
      <c r="A383" s="57" t="s">
        <v>210</v>
      </c>
      <c r="B383" s="49" t="s">
        <v>22</v>
      </c>
      <c r="C383" s="49" t="s">
        <v>345</v>
      </c>
      <c r="D383" s="49" t="s">
        <v>85</v>
      </c>
      <c r="E383" s="49"/>
      <c r="F383" s="50">
        <v>3075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X383" s="107">
        <v>2516.60789</v>
      </c>
      <c r="Y383" s="103">
        <f t="shared" si="43"/>
        <v>81.84090699186993</v>
      </c>
    </row>
    <row r="384" spans="1:25" s="27" customFormat="1" ht="31.5" outlineLevel="6">
      <c r="A384" s="90" t="s">
        <v>175</v>
      </c>
      <c r="B384" s="19" t="s">
        <v>22</v>
      </c>
      <c r="C384" s="19" t="s">
        <v>346</v>
      </c>
      <c r="D384" s="19" t="s">
        <v>5</v>
      </c>
      <c r="E384" s="19"/>
      <c r="F384" s="20">
        <f>F385</f>
        <v>369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X384" s="20">
        <f>X385</f>
        <v>9.785</v>
      </c>
      <c r="Y384" s="103">
        <f t="shared" si="43"/>
        <v>2.651761517615176</v>
      </c>
    </row>
    <row r="385" spans="1:25" s="27" customFormat="1" ht="15.75" outlineLevel="6">
      <c r="A385" s="5" t="s">
        <v>130</v>
      </c>
      <c r="B385" s="6" t="s">
        <v>22</v>
      </c>
      <c r="C385" s="6" t="s">
        <v>347</v>
      </c>
      <c r="D385" s="6" t="s">
        <v>128</v>
      </c>
      <c r="E385" s="6"/>
      <c r="F385" s="7">
        <f>F386</f>
        <v>369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7">
        <f>X386</f>
        <v>9.785</v>
      </c>
      <c r="Y385" s="103">
        <f t="shared" si="43"/>
        <v>2.651761517615176</v>
      </c>
    </row>
    <row r="386" spans="1:25" s="27" customFormat="1" ht="31.5" outlineLevel="6">
      <c r="A386" s="48" t="s">
        <v>131</v>
      </c>
      <c r="B386" s="49" t="s">
        <v>22</v>
      </c>
      <c r="C386" s="49" t="s">
        <v>347</v>
      </c>
      <c r="D386" s="49" t="s">
        <v>129</v>
      </c>
      <c r="E386" s="49"/>
      <c r="F386" s="50">
        <v>369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107">
        <v>9.785</v>
      </c>
      <c r="Y386" s="103">
        <f t="shared" si="43"/>
        <v>2.651761517615176</v>
      </c>
    </row>
    <row r="387" spans="1:25" s="27" customFormat="1" ht="15.75" outlineLevel="6">
      <c r="A387" s="74" t="s">
        <v>37</v>
      </c>
      <c r="B387" s="33" t="s">
        <v>13</v>
      </c>
      <c r="C387" s="33" t="s">
        <v>271</v>
      </c>
      <c r="D387" s="33" t="s">
        <v>5</v>
      </c>
      <c r="E387" s="33"/>
      <c r="F387" s="92">
        <f>F388+F400</f>
        <v>14321.376640000002</v>
      </c>
      <c r="G387" s="10">
        <f aca="true" t="shared" si="45" ref="G387:V387">G389+G400</f>
        <v>0</v>
      </c>
      <c r="H387" s="10">
        <f t="shared" si="45"/>
        <v>0</v>
      </c>
      <c r="I387" s="10">
        <f t="shared" si="45"/>
        <v>0</v>
      </c>
      <c r="J387" s="10">
        <f t="shared" si="45"/>
        <v>0</v>
      </c>
      <c r="K387" s="10">
        <f t="shared" si="45"/>
        <v>0</v>
      </c>
      <c r="L387" s="10">
        <f t="shared" si="45"/>
        <v>0</v>
      </c>
      <c r="M387" s="10">
        <f t="shared" si="45"/>
        <v>0</v>
      </c>
      <c r="N387" s="10">
        <f t="shared" si="45"/>
        <v>0</v>
      </c>
      <c r="O387" s="10">
        <f t="shared" si="45"/>
        <v>0</v>
      </c>
      <c r="P387" s="10">
        <f t="shared" si="45"/>
        <v>0</v>
      </c>
      <c r="Q387" s="10">
        <f t="shared" si="45"/>
        <v>0</v>
      </c>
      <c r="R387" s="10">
        <f t="shared" si="45"/>
        <v>0</v>
      </c>
      <c r="S387" s="10">
        <f t="shared" si="45"/>
        <v>0</v>
      </c>
      <c r="T387" s="10">
        <f t="shared" si="45"/>
        <v>0</v>
      </c>
      <c r="U387" s="10">
        <f t="shared" si="45"/>
        <v>0</v>
      </c>
      <c r="V387" s="10">
        <f t="shared" si="45"/>
        <v>0</v>
      </c>
      <c r="X387" s="92">
        <f>X388+X400</f>
        <v>6026.93182</v>
      </c>
      <c r="Y387" s="103">
        <f t="shared" si="43"/>
        <v>42.08346705418396</v>
      </c>
    </row>
    <row r="388" spans="1:25" s="27" customFormat="1" ht="31.5" outlineLevel="6">
      <c r="A388" s="22" t="s">
        <v>139</v>
      </c>
      <c r="B388" s="9" t="s">
        <v>13</v>
      </c>
      <c r="C388" s="9" t="s">
        <v>272</v>
      </c>
      <c r="D388" s="9" t="s">
        <v>5</v>
      </c>
      <c r="E388" s="9"/>
      <c r="F388" s="83">
        <f>F389</f>
        <v>1491.1536399999998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X388" s="83">
        <f>X389</f>
        <v>771.6831000000001</v>
      </c>
      <c r="Y388" s="103">
        <f t="shared" si="43"/>
        <v>51.7507438066543</v>
      </c>
    </row>
    <row r="389" spans="1:25" s="27" customFormat="1" ht="36" customHeight="1" outlineLevel="6">
      <c r="A389" s="22" t="s">
        <v>141</v>
      </c>
      <c r="B389" s="12" t="s">
        <v>13</v>
      </c>
      <c r="C389" s="12" t="s">
        <v>273</v>
      </c>
      <c r="D389" s="12" t="s">
        <v>5</v>
      </c>
      <c r="E389" s="12"/>
      <c r="F389" s="89">
        <f>F390+F397</f>
        <v>1491.1536399999998</v>
      </c>
      <c r="G389" s="13">
        <f aca="true" t="shared" si="46" ref="G389:V389">G390</f>
        <v>0</v>
      </c>
      <c r="H389" s="13">
        <f t="shared" si="46"/>
        <v>0</v>
      </c>
      <c r="I389" s="13">
        <f t="shared" si="46"/>
        <v>0</v>
      </c>
      <c r="J389" s="13">
        <f t="shared" si="46"/>
        <v>0</v>
      </c>
      <c r="K389" s="13">
        <f t="shared" si="46"/>
        <v>0</v>
      </c>
      <c r="L389" s="13">
        <f t="shared" si="46"/>
        <v>0</v>
      </c>
      <c r="M389" s="13">
        <f t="shared" si="46"/>
        <v>0</v>
      </c>
      <c r="N389" s="13">
        <f t="shared" si="46"/>
        <v>0</v>
      </c>
      <c r="O389" s="13">
        <f t="shared" si="46"/>
        <v>0</v>
      </c>
      <c r="P389" s="13">
        <f t="shared" si="46"/>
        <v>0</v>
      </c>
      <c r="Q389" s="13">
        <f t="shared" si="46"/>
        <v>0</v>
      </c>
      <c r="R389" s="13">
        <f t="shared" si="46"/>
        <v>0</v>
      </c>
      <c r="S389" s="13">
        <f t="shared" si="46"/>
        <v>0</v>
      </c>
      <c r="T389" s="13">
        <f t="shared" si="46"/>
        <v>0</v>
      </c>
      <c r="U389" s="13">
        <f t="shared" si="46"/>
        <v>0</v>
      </c>
      <c r="V389" s="13">
        <f t="shared" si="46"/>
        <v>0</v>
      </c>
      <c r="X389" s="89">
        <f>X390+X397</f>
        <v>771.6831000000001</v>
      </c>
      <c r="Y389" s="103">
        <f t="shared" si="43"/>
        <v>51.7507438066543</v>
      </c>
    </row>
    <row r="390" spans="1:25" s="27" customFormat="1" ht="47.25" outlineLevel="6">
      <c r="A390" s="52" t="s">
        <v>208</v>
      </c>
      <c r="B390" s="19" t="s">
        <v>13</v>
      </c>
      <c r="C390" s="19" t="s">
        <v>275</v>
      </c>
      <c r="D390" s="19" t="s">
        <v>5</v>
      </c>
      <c r="E390" s="19"/>
      <c r="F390" s="85">
        <f>F391+F395</f>
        <v>1461.5711999999999</v>
      </c>
      <c r="G390" s="7">
        <f aca="true" t="shared" si="47" ref="G390:V390">G391</f>
        <v>0</v>
      </c>
      <c r="H390" s="7">
        <f t="shared" si="47"/>
        <v>0</v>
      </c>
      <c r="I390" s="7">
        <f t="shared" si="47"/>
        <v>0</v>
      </c>
      <c r="J390" s="7">
        <f t="shared" si="47"/>
        <v>0</v>
      </c>
      <c r="K390" s="7">
        <f t="shared" si="47"/>
        <v>0</v>
      </c>
      <c r="L390" s="7">
        <f t="shared" si="47"/>
        <v>0</v>
      </c>
      <c r="M390" s="7">
        <f t="shared" si="47"/>
        <v>0</v>
      </c>
      <c r="N390" s="7">
        <f t="shared" si="47"/>
        <v>0</v>
      </c>
      <c r="O390" s="7">
        <f t="shared" si="47"/>
        <v>0</v>
      </c>
      <c r="P390" s="7">
        <f t="shared" si="47"/>
        <v>0</v>
      </c>
      <c r="Q390" s="7">
        <f t="shared" si="47"/>
        <v>0</v>
      </c>
      <c r="R390" s="7">
        <f t="shared" si="47"/>
        <v>0</v>
      </c>
      <c r="S390" s="7">
        <f t="shared" si="47"/>
        <v>0</v>
      </c>
      <c r="T390" s="7">
        <f t="shared" si="47"/>
        <v>0</v>
      </c>
      <c r="U390" s="7">
        <f t="shared" si="47"/>
        <v>0</v>
      </c>
      <c r="V390" s="7">
        <f t="shared" si="47"/>
        <v>0</v>
      </c>
      <c r="X390" s="85">
        <f>X391+X395</f>
        <v>753.83689</v>
      </c>
      <c r="Y390" s="103">
        <f t="shared" si="43"/>
        <v>51.57715819797216</v>
      </c>
    </row>
    <row r="391" spans="1:25" s="27" customFormat="1" ht="31.5" outlineLevel="6">
      <c r="A391" s="5" t="s">
        <v>95</v>
      </c>
      <c r="B391" s="6" t="s">
        <v>13</v>
      </c>
      <c r="C391" s="6" t="s">
        <v>275</v>
      </c>
      <c r="D391" s="6" t="s">
        <v>94</v>
      </c>
      <c r="E391" s="6"/>
      <c r="F391" s="86">
        <f>F392+F393+F394</f>
        <v>1461.5711999999999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6">
        <f>X392+X393+X394</f>
        <v>753.83689</v>
      </c>
      <c r="Y391" s="103">
        <f t="shared" si="43"/>
        <v>51.57715819797216</v>
      </c>
    </row>
    <row r="392" spans="1:25" s="27" customFormat="1" ht="31.5" outlineLevel="6">
      <c r="A392" s="48" t="s">
        <v>264</v>
      </c>
      <c r="B392" s="49" t="s">
        <v>13</v>
      </c>
      <c r="C392" s="49" t="s">
        <v>275</v>
      </c>
      <c r="D392" s="49" t="s">
        <v>92</v>
      </c>
      <c r="E392" s="49"/>
      <c r="F392" s="87">
        <v>1116.26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107">
        <v>555.11868</v>
      </c>
      <c r="Y392" s="103">
        <f t="shared" si="43"/>
        <v>49.730231308118185</v>
      </c>
    </row>
    <row r="393" spans="1:25" s="27" customFormat="1" ht="31.5" outlineLevel="6">
      <c r="A393" s="48" t="s">
        <v>269</v>
      </c>
      <c r="B393" s="49" t="s">
        <v>13</v>
      </c>
      <c r="C393" s="49" t="s">
        <v>275</v>
      </c>
      <c r="D393" s="49" t="s">
        <v>93</v>
      </c>
      <c r="E393" s="49"/>
      <c r="F393" s="87">
        <v>5.7212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107">
        <v>0</v>
      </c>
      <c r="Y393" s="103">
        <f t="shared" si="43"/>
        <v>0</v>
      </c>
    </row>
    <row r="394" spans="1:25" s="27" customFormat="1" ht="47.25" outlineLevel="6">
      <c r="A394" s="48" t="s">
        <v>265</v>
      </c>
      <c r="B394" s="49" t="s">
        <v>13</v>
      </c>
      <c r="C394" s="49" t="s">
        <v>275</v>
      </c>
      <c r="D394" s="49" t="s">
        <v>266</v>
      </c>
      <c r="E394" s="49"/>
      <c r="F394" s="87">
        <v>339.59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107">
        <v>198.71821</v>
      </c>
      <c r="Y394" s="103">
        <f t="shared" si="43"/>
        <v>58.51709708766454</v>
      </c>
    </row>
    <row r="395" spans="1:25" s="27" customFormat="1" ht="15.75" outlineLevel="6">
      <c r="A395" s="5" t="s">
        <v>96</v>
      </c>
      <c r="B395" s="6" t="s">
        <v>13</v>
      </c>
      <c r="C395" s="6" t="s">
        <v>275</v>
      </c>
      <c r="D395" s="6" t="s">
        <v>97</v>
      </c>
      <c r="E395" s="6"/>
      <c r="F395" s="86">
        <f>F396</f>
        <v>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6">
        <f>X396</f>
        <v>0</v>
      </c>
      <c r="Y395" s="103">
        <v>0</v>
      </c>
    </row>
    <row r="396" spans="1:25" s="27" customFormat="1" ht="31.5" outlineLevel="6">
      <c r="A396" s="48" t="s">
        <v>100</v>
      </c>
      <c r="B396" s="49" t="s">
        <v>13</v>
      </c>
      <c r="C396" s="49" t="s">
        <v>275</v>
      </c>
      <c r="D396" s="49" t="s">
        <v>101</v>
      </c>
      <c r="E396" s="49"/>
      <c r="F396" s="87">
        <v>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107">
        <v>0</v>
      </c>
      <c r="Y396" s="103">
        <v>0</v>
      </c>
    </row>
    <row r="397" spans="1:25" s="27" customFormat="1" ht="15.75" outlineLevel="6">
      <c r="A397" s="51" t="s">
        <v>145</v>
      </c>
      <c r="B397" s="19" t="s">
        <v>13</v>
      </c>
      <c r="C397" s="19" t="s">
        <v>278</v>
      </c>
      <c r="D397" s="19" t="s">
        <v>5</v>
      </c>
      <c r="E397" s="19"/>
      <c r="F397" s="85">
        <f>F398+F399</f>
        <v>29.58244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85">
        <f>X398+X399</f>
        <v>17.84621</v>
      </c>
      <c r="Y397" s="103">
        <f aca="true" t="shared" si="48" ref="Y397:Y458">X397/F397*100</f>
        <v>60.327038608039096</v>
      </c>
    </row>
    <row r="398" spans="1:25" s="27" customFormat="1" ht="15.75" outlineLevel="6">
      <c r="A398" s="99" t="s">
        <v>113</v>
      </c>
      <c r="B398" s="100" t="s">
        <v>13</v>
      </c>
      <c r="C398" s="100" t="s">
        <v>278</v>
      </c>
      <c r="D398" s="100" t="s">
        <v>231</v>
      </c>
      <c r="E398" s="100"/>
      <c r="F398" s="101">
        <v>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107">
        <v>0</v>
      </c>
      <c r="Y398" s="103">
        <v>0</v>
      </c>
    </row>
    <row r="399" spans="1:25" s="27" customFormat="1" ht="15.75" outlineLevel="6">
      <c r="A399" s="99" t="s">
        <v>389</v>
      </c>
      <c r="B399" s="100" t="s">
        <v>13</v>
      </c>
      <c r="C399" s="100" t="s">
        <v>278</v>
      </c>
      <c r="D399" s="100" t="s">
        <v>388</v>
      </c>
      <c r="E399" s="100"/>
      <c r="F399" s="101">
        <v>29.58244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107">
        <v>17.84621</v>
      </c>
      <c r="Y399" s="103">
        <f t="shared" si="48"/>
        <v>60.327038608039096</v>
      </c>
    </row>
    <row r="400" spans="1:25" s="27" customFormat="1" ht="19.5" customHeight="1" outlineLevel="6">
      <c r="A400" s="71" t="s">
        <v>240</v>
      </c>
      <c r="B400" s="12" t="s">
        <v>13</v>
      </c>
      <c r="C400" s="12" t="s">
        <v>320</v>
      </c>
      <c r="D400" s="12" t="s">
        <v>5</v>
      </c>
      <c r="E400" s="12"/>
      <c r="F400" s="89">
        <f>F401</f>
        <v>12830.223000000002</v>
      </c>
      <c r="G400" s="13">
        <f aca="true" t="shared" si="49" ref="G400:V400">G402</f>
        <v>0</v>
      </c>
      <c r="H400" s="13">
        <f t="shared" si="49"/>
        <v>0</v>
      </c>
      <c r="I400" s="13">
        <f t="shared" si="49"/>
        <v>0</v>
      </c>
      <c r="J400" s="13">
        <f t="shared" si="49"/>
        <v>0</v>
      </c>
      <c r="K400" s="13">
        <f t="shared" si="49"/>
        <v>0</v>
      </c>
      <c r="L400" s="13">
        <f t="shared" si="49"/>
        <v>0</v>
      </c>
      <c r="M400" s="13">
        <f t="shared" si="49"/>
        <v>0</v>
      </c>
      <c r="N400" s="13">
        <f t="shared" si="49"/>
        <v>0</v>
      </c>
      <c r="O400" s="13">
        <f t="shared" si="49"/>
        <v>0</v>
      </c>
      <c r="P400" s="13">
        <f t="shared" si="49"/>
        <v>0</v>
      </c>
      <c r="Q400" s="13">
        <f t="shared" si="49"/>
        <v>0</v>
      </c>
      <c r="R400" s="13">
        <f t="shared" si="49"/>
        <v>0</v>
      </c>
      <c r="S400" s="13">
        <f t="shared" si="49"/>
        <v>0</v>
      </c>
      <c r="T400" s="13">
        <f t="shared" si="49"/>
        <v>0</v>
      </c>
      <c r="U400" s="13">
        <f t="shared" si="49"/>
        <v>0</v>
      </c>
      <c r="V400" s="13">
        <f t="shared" si="49"/>
        <v>0</v>
      </c>
      <c r="X400" s="89">
        <f>X401</f>
        <v>5255.24872</v>
      </c>
      <c r="Y400" s="103">
        <f t="shared" si="48"/>
        <v>40.959917220456724</v>
      </c>
    </row>
    <row r="401" spans="1:25" s="27" customFormat="1" ht="33" customHeight="1" outlineLevel="6">
      <c r="A401" s="71" t="s">
        <v>175</v>
      </c>
      <c r="B401" s="12" t="s">
        <v>13</v>
      </c>
      <c r="C401" s="12" t="s">
        <v>348</v>
      </c>
      <c r="D401" s="12" t="s">
        <v>5</v>
      </c>
      <c r="E401" s="12"/>
      <c r="F401" s="89">
        <f>F402</f>
        <v>12830.223000000002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X401" s="89">
        <f>X402</f>
        <v>5255.24872</v>
      </c>
      <c r="Y401" s="103">
        <f t="shared" si="48"/>
        <v>40.959917220456724</v>
      </c>
    </row>
    <row r="402" spans="1:25" s="27" customFormat="1" ht="31.5" outlineLevel="6">
      <c r="A402" s="51" t="s">
        <v>146</v>
      </c>
      <c r="B402" s="19" t="s">
        <v>13</v>
      </c>
      <c r="C402" s="19" t="s">
        <v>349</v>
      </c>
      <c r="D402" s="19" t="s">
        <v>5</v>
      </c>
      <c r="E402" s="19"/>
      <c r="F402" s="85">
        <f>F403+F407+F410</f>
        <v>12830.223000000002</v>
      </c>
      <c r="G402" s="7">
        <f aca="true" t="shared" si="50" ref="G402:V402">G403</f>
        <v>0</v>
      </c>
      <c r="H402" s="7">
        <f t="shared" si="50"/>
        <v>0</v>
      </c>
      <c r="I402" s="7">
        <f t="shared" si="50"/>
        <v>0</v>
      </c>
      <c r="J402" s="7">
        <f t="shared" si="50"/>
        <v>0</v>
      </c>
      <c r="K402" s="7">
        <f t="shared" si="50"/>
        <v>0</v>
      </c>
      <c r="L402" s="7">
        <f t="shared" si="50"/>
        <v>0</v>
      </c>
      <c r="M402" s="7">
        <f t="shared" si="50"/>
        <v>0</v>
      </c>
      <c r="N402" s="7">
        <f t="shared" si="50"/>
        <v>0</v>
      </c>
      <c r="O402" s="7">
        <f t="shared" si="50"/>
        <v>0</v>
      </c>
      <c r="P402" s="7">
        <f t="shared" si="50"/>
        <v>0</v>
      </c>
      <c r="Q402" s="7">
        <f t="shared" si="50"/>
        <v>0</v>
      </c>
      <c r="R402" s="7">
        <f t="shared" si="50"/>
        <v>0</v>
      </c>
      <c r="S402" s="7">
        <f t="shared" si="50"/>
        <v>0</v>
      </c>
      <c r="T402" s="7">
        <f t="shared" si="50"/>
        <v>0</v>
      </c>
      <c r="U402" s="7">
        <f t="shared" si="50"/>
        <v>0</v>
      </c>
      <c r="V402" s="7">
        <f t="shared" si="50"/>
        <v>0</v>
      </c>
      <c r="X402" s="85">
        <f>X403+X407+X410</f>
        <v>5255.24872</v>
      </c>
      <c r="Y402" s="103">
        <f t="shared" si="48"/>
        <v>40.959917220456724</v>
      </c>
    </row>
    <row r="403" spans="1:25" s="27" customFormat="1" ht="15.75" outlineLevel="6">
      <c r="A403" s="5" t="s">
        <v>114</v>
      </c>
      <c r="B403" s="6" t="s">
        <v>13</v>
      </c>
      <c r="C403" s="6" t="s">
        <v>349</v>
      </c>
      <c r="D403" s="6" t="s">
        <v>115</v>
      </c>
      <c r="E403" s="6"/>
      <c r="F403" s="86">
        <f>F404+F405+F406</f>
        <v>11122.400000000001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86">
        <f>X404+X405+X406</f>
        <v>4767.06844</v>
      </c>
      <c r="Y403" s="103">
        <f t="shared" si="48"/>
        <v>42.860070128749186</v>
      </c>
    </row>
    <row r="404" spans="1:25" s="27" customFormat="1" ht="15.75" outlineLevel="6">
      <c r="A404" s="48" t="s">
        <v>263</v>
      </c>
      <c r="B404" s="49" t="s">
        <v>13</v>
      </c>
      <c r="C404" s="49" t="s">
        <v>349</v>
      </c>
      <c r="D404" s="49" t="s">
        <v>116</v>
      </c>
      <c r="E404" s="49"/>
      <c r="F404" s="87">
        <v>8567.7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107">
        <v>3632.10447</v>
      </c>
      <c r="Y404" s="103">
        <f t="shared" si="48"/>
        <v>42.39299310199937</v>
      </c>
    </row>
    <row r="405" spans="1:25" s="27" customFormat="1" ht="31.5" outlineLevel="6">
      <c r="A405" s="48" t="s">
        <v>270</v>
      </c>
      <c r="B405" s="49" t="s">
        <v>13</v>
      </c>
      <c r="C405" s="49" t="s">
        <v>349</v>
      </c>
      <c r="D405" s="49" t="s">
        <v>117</v>
      </c>
      <c r="E405" s="49"/>
      <c r="F405" s="87"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107">
        <v>0</v>
      </c>
      <c r="Y405" s="103">
        <v>0</v>
      </c>
    </row>
    <row r="406" spans="1:25" s="27" customFormat="1" ht="47.25" outlineLevel="6">
      <c r="A406" s="48" t="s">
        <v>267</v>
      </c>
      <c r="B406" s="49" t="s">
        <v>13</v>
      </c>
      <c r="C406" s="49" t="s">
        <v>349</v>
      </c>
      <c r="D406" s="49" t="s">
        <v>268</v>
      </c>
      <c r="E406" s="49"/>
      <c r="F406" s="87">
        <v>2554.7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107">
        <v>1134.96397</v>
      </c>
      <c r="Y406" s="103">
        <f t="shared" si="48"/>
        <v>44.42650683054762</v>
      </c>
    </row>
    <row r="407" spans="1:25" s="27" customFormat="1" ht="15.75" outlineLevel="6">
      <c r="A407" s="5" t="s">
        <v>96</v>
      </c>
      <c r="B407" s="6" t="s">
        <v>13</v>
      </c>
      <c r="C407" s="6" t="s">
        <v>349</v>
      </c>
      <c r="D407" s="6" t="s">
        <v>97</v>
      </c>
      <c r="E407" s="6"/>
      <c r="F407" s="86">
        <f>F408+F409</f>
        <v>1619.823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86">
        <f>X408+X409</f>
        <v>462.16012</v>
      </c>
      <c r="Y407" s="103">
        <f t="shared" si="48"/>
        <v>28.531519801854895</v>
      </c>
    </row>
    <row r="408" spans="1:25" s="27" customFormat="1" ht="31.5" outlineLevel="6">
      <c r="A408" s="48" t="s">
        <v>98</v>
      </c>
      <c r="B408" s="49" t="s">
        <v>13</v>
      </c>
      <c r="C408" s="49" t="s">
        <v>349</v>
      </c>
      <c r="D408" s="49" t="s">
        <v>99</v>
      </c>
      <c r="E408" s="49"/>
      <c r="F408" s="87">
        <v>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107">
        <v>0</v>
      </c>
      <c r="Y408" s="103">
        <v>0</v>
      </c>
    </row>
    <row r="409" spans="1:25" s="27" customFormat="1" ht="31.5" outlineLevel="6">
      <c r="A409" s="48" t="s">
        <v>100</v>
      </c>
      <c r="B409" s="49" t="s">
        <v>13</v>
      </c>
      <c r="C409" s="49" t="s">
        <v>349</v>
      </c>
      <c r="D409" s="49" t="s">
        <v>101</v>
      </c>
      <c r="E409" s="49"/>
      <c r="F409" s="87">
        <v>1619.823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107">
        <v>462.16012</v>
      </c>
      <c r="Y409" s="103">
        <f t="shared" si="48"/>
        <v>28.531519801854895</v>
      </c>
    </row>
    <row r="410" spans="1:25" s="27" customFormat="1" ht="15.75" outlineLevel="6">
      <c r="A410" s="5" t="s">
        <v>102</v>
      </c>
      <c r="B410" s="6" t="s">
        <v>13</v>
      </c>
      <c r="C410" s="6" t="s">
        <v>349</v>
      </c>
      <c r="D410" s="6" t="s">
        <v>103</v>
      </c>
      <c r="E410" s="6"/>
      <c r="F410" s="86">
        <f>F411+F412</f>
        <v>88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86">
        <f>X411+X412</f>
        <v>26.02016</v>
      </c>
      <c r="Y410" s="103">
        <f t="shared" si="48"/>
        <v>29.568363636363635</v>
      </c>
    </row>
    <row r="411" spans="1:25" s="27" customFormat="1" ht="15.75" outlineLevel="6">
      <c r="A411" s="48" t="s">
        <v>104</v>
      </c>
      <c r="B411" s="49" t="s">
        <v>13</v>
      </c>
      <c r="C411" s="49" t="s">
        <v>349</v>
      </c>
      <c r="D411" s="49" t="s">
        <v>106</v>
      </c>
      <c r="E411" s="49"/>
      <c r="F411" s="87">
        <v>3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107">
        <v>0</v>
      </c>
      <c r="Y411" s="103">
        <f t="shared" si="48"/>
        <v>0</v>
      </c>
    </row>
    <row r="412" spans="1:25" s="27" customFormat="1" ht="15.75" outlineLevel="6">
      <c r="A412" s="48" t="s">
        <v>105</v>
      </c>
      <c r="B412" s="49" t="s">
        <v>13</v>
      </c>
      <c r="C412" s="49" t="s">
        <v>349</v>
      </c>
      <c r="D412" s="49" t="s">
        <v>107</v>
      </c>
      <c r="E412" s="49"/>
      <c r="F412" s="87">
        <v>85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107">
        <v>26.02016</v>
      </c>
      <c r="Y412" s="103">
        <f t="shared" si="48"/>
        <v>30.611952941176472</v>
      </c>
    </row>
    <row r="413" spans="1:25" s="27" customFormat="1" ht="17.25" customHeight="1" outlineLevel="6">
      <c r="A413" s="16" t="s">
        <v>72</v>
      </c>
      <c r="B413" s="17" t="s">
        <v>52</v>
      </c>
      <c r="C413" s="17" t="s">
        <v>271</v>
      </c>
      <c r="D413" s="17" t="s">
        <v>5</v>
      </c>
      <c r="E413" s="17"/>
      <c r="F413" s="18">
        <f>F414</f>
        <v>20924.58796</v>
      </c>
      <c r="G413" s="18" t="e">
        <f>G414+#REF!+#REF!</f>
        <v>#REF!</v>
      </c>
      <c r="H413" s="18" t="e">
        <f>H414+#REF!+#REF!</f>
        <v>#REF!</v>
      </c>
      <c r="I413" s="18" t="e">
        <f>I414+#REF!+#REF!</f>
        <v>#REF!</v>
      </c>
      <c r="J413" s="18" t="e">
        <f>J414+#REF!+#REF!</f>
        <v>#REF!</v>
      </c>
      <c r="K413" s="18" t="e">
        <f>K414+#REF!+#REF!</f>
        <v>#REF!</v>
      </c>
      <c r="L413" s="18" t="e">
        <f>L414+#REF!+#REF!</f>
        <v>#REF!</v>
      </c>
      <c r="M413" s="18" t="e">
        <f>M414+#REF!+#REF!</f>
        <v>#REF!</v>
      </c>
      <c r="N413" s="18" t="e">
        <f>N414+#REF!+#REF!</f>
        <v>#REF!</v>
      </c>
      <c r="O413" s="18" t="e">
        <f>O414+#REF!+#REF!</f>
        <v>#REF!</v>
      </c>
      <c r="P413" s="18" t="e">
        <f>P414+#REF!+#REF!</f>
        <v>#REF!</v>
      </c>
      <c r="Q413" s="18" t="e">
        <f>Q414+#REF!+#REF!</f>
        <v>#REF!</v>
      </c>
      <c r="R413" s="18" t="e">
        <f>R414+#REF!+#REF!</f>
        <v>#REF!</v>
      </c>
      <c r="S413" s="18" t="e">
        <f>S414+#REF!+#REF!</f>
        <v>#REF!</v>
      </c>
      <c r="T413" s="18" t="e">
        <f>T414+#REF!+#REF!</f>
        <v>#REF!</v>
      </c>
      <c r="U413" s="18" t="e">
        <f>U414+#REF!+#REF!</f>
        <v>#REF!</v>
      </c>
      <c r="V413" s="18" t="e">
        <f>V414+#REF!+#REF!</f>
        <v>#REF!</v>
      </c>
      <c r="X413" s="18">
        <f>X414</f>
        <v>9264.55025</v>
      </c>
      <c r="Y413" s="103">
        <f t="shared" si="48"/>
        <v>44.275902912450945</v>
      </c>
    </row>
    <row r="414" spans="1:25" s="27" customFormat="1" ht="15.75" outlineLevel="3">
      <c r="A414" s="8" t="s">
        <v>38</v>
      </c>
      <c r="B414" s="9" t="s">
        <v>14</v>
      </c>
      <c r="C414" s="9" t="s">
        <v>271</v>
      </c>
      <c r="D414" s="9" t="s">
        <v>5</v>
      </c>
      <c r="E414" s="9"/>
      <c r="F414" s="10">
        <f>F415+F419+F444+F448+F452+F456</f>
        <v>20924.58796</v>
      </c>
      <c r="G414" s="10" t="e">
        <f>G419+#REF!+#REF!</f>
        <v>#REF!</v>
      </c>
      <c r="H414" s="10" t="e">
        <f>H419+#REF!+#REF!</f>
        <v>#REF!</v>
      </c>
      <c r="I414" s="10" t="e">
        <f>I419+#REF!+#REF!</f>
        <v>#REF!</v>
      </c>
      <c r="J414" s="10" t="e">
        <f>J419+#REF!+#REF!</f>
        <v>#REF!</v>
      </c>
      <c r="K414" s="10" t="e">
        <f>K419+#REF!+#REF!</f>
        <v>#REF!</v>
      </c>
      <c r="L414" s="10" t="e">
        <f>L419+#REF!+#REF!</f>
        <v>#REF!</v>
      </c>
      <c r="M414" s="10" t="e">
        <f>M419+#REF!+#REF!</f>
        <v>#REF!</v>
      </c>
      <c r="N414" s="10" t="e">
        <f>N419+#REF!+#REF!</f>
        <v>#REF!</v>
      </c>
      <c r="O414" s="10" t="e">
        <f>O419+#REF!+#REF!</f>
        <v>#REF!</v>
      </c>
      <c r="P414" s="10" t="e">
        <f>P419+#REF!+#REF!</f>
        <v>#REF!</v>
      </c>
      <c r="Q414" s="10" t="e">
        <f>Q419+#REF!+#REF!</f>
        <v>#REF!</v>
      </c>
      <c r="R414" s="10" t="e">
        <f>R419+#REF!+#REF!</f>
        <v>#REF!</v>
      </c>
      <c r="S414" s="10" t="e">
        <f>S419+#REF!+#REF!</f>
        <v>#REF!</v>
      </c>
      <c r="T414" s="10" t="e">
        <f>T419+#REF!+#REF!</f>
        <v>#REF!</v>
      </c>
      <c r="U414" s="10" t="e">
        <f>U419+#REF!+#REF!</f>
        <v>#REF!</v>
      </c>
      <c r="V414" s="10" t="e">
        <f>V419+#REF!+#REF!</f>
        <v>#REF!</v>
      </c>
      <c r="X414" s="10">
        <f>X415+X419+X444+X448+X452+X456</f>
        <v>9264.55025</v>
      </c>
      <c r="Y414" s="103">
        <f t="shared" si="48"/>
        <v>44.275902912450945</v>
      </c>
    </row>
    <row r="415" spans="1:25" s="27" customFormat="1" ht="31.5" outlineLevel="3">
      <c r="A415" s="22" t="s">
        <v>139</v>
      </c>
      <c r="B415" s="9" t="s">
        <v>14</v>
      </c>
      <c r="C415" s="9" t="s">
        <v>272</v>
      </c>
      <c r="D415" s="9" t="s">
        <v>5</v>
      </c>
      <c r="E415" s="9"/>
      <c r="F415" s="83">
        <f>F416</f>
        <v>73.39154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X415" s="83">
        <f>X416</f>
        <v>0</v>
      </c>
      <c r="Y415" s="103">
        <f t="shared" si="48"/>
        <v>0</v>
      </c>
    </row>
    <row r="416" spans="1:25" s="27" customFormat="1" ht="31.5" outlineLevel="3">
      <c r="A416" s="22" t="s">
        <v>141</v>
      </c>
      <c r="B416" s="9" t="s">
        <v>14</v>
      </c>
      <c r="C416" s="9" t="s">
        <v>273</v>
      </c>
      <c r="D416" s="9" t="s">
        <v>5</v>
      </c>
      <c r="E416" s="9"/>
      <c r="F416" s="83">
        <f>F417</f>
        <v>73.39154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X416" s="83">
        <f>X417</f>
        <v>0</v>
      </c>
      <c r="Y416" s="103">
        <f t="shared" si="48"/>
        <v>0</v>
      </c>
    </row>
    <row r="417" spans="1:25" s="27" customFormat="1" ht="15.75" outlineLevel="3">
      <c r="A417" s="51" t="s">
        <v>145</v>
      </c>
      <c r="B417" s="19" t="s">
        <v>14</v>
      </c>
      <c r="C417" s="19" t="s">
        <v>327</v>
      </c>
      <c r="D417" s="19" t="s">
        <v>5</v>
      </c>
      <c r="E417" s="19"/>
      <c r="F417" s="85">
        <f>F418</f>
        <v>73.39154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X417" s="85">
        <f>X418</f>
        <v>0</v>
      </c>
      <c r="Y417" s="103">
        <f t="shared" si="48"/>
        <v>0</v>
      </c>
    </row>
    <row r="418" spans="1:25" s="27" customFormat="1" ht="15.75" outlineLevel="3">
      <c r="A418" s="5" t="s">
        <v>113</v>
      </c>
      <c r="B418" s="6" t="s">
        <v>14</v>
      </c>
      <c r="C418" s="6" t="s">
        <v>327</v>
      </c>
      <c r="D418" s="6" t="s">
        <v>85</v>
      </c>
      <c r="E418" s="6"/>
      <c r="F418" s="86">
        <v>73.39154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X418" s="107">
        <v>0</v>
      </c>
      <c r="Y418" s="103">
        <f t="shared" si="48"/>
        <v>0</v>
      </c>
    </row>
    <row r="419" spans="1:25" s="27" customFormat="1" ht="19.5" customHeight="1" outlineLevel="3">
      <c r="A419" s="14" t="s">
        <v>176</v>
      </c>
      <c r="B419" s="12" t="s">
        <v>14</v>
      </c>
      <c r="C419" s="12" t="s">
        <v>350</v>
      </c>
      <c r="D419" s="12" t="s">
        <v>5</v>
      </c>
      <c r="E419" s="12"/>
      <c r="F419" s="13">
        <f>F420+F424</f>
        <v>20451.19642</v>
      </c>
      <c r="G419" s="13">
        <f aca="true" t="shared" si="51" ref="G419:V419">G425</f>
        <v>0</v>
      </c>
      <c r="H419" s="13">
        <f t="shared" si="51"/>
        <v>0</v>
      </c>
      <c r="I419" s="13">
        <f t="shared" si="51"/>
        <v>0</v>
      </c>
      <c r="J419" s="13">
        <f t="shared" si="51"/>
        <v>0</v>
      </c>
      <c r="K419" s="13">
        <f t="shared" si="51"/>
        <v>0</v>
      </c>
      <c r="L419" s="13">
        <f t="shared" si="51"/>
        <v>0</v>
      </c>
      <c r="M419" s="13">
        <f t="shared" si="51"/>
        <v>0</v>
      </c>
      <c r="N419" s="13">
        <f t="shared" si="51"/>
        <v>0</v>
      </c>
      <c r="O419" s="13">
        <f t="shared" si="51"/>
        <v>0</v>
      </c>
      <c r="P419" s="13">
        <f t="shared" si="51"/>
        <v>0</v>
      </c>
      <c r="Q419" s="13">
        <f t="shared" si="51"/>
        <v>0</v>
      </c>
      <c r="R419" s="13">
        <f t="shared" si="51"/>
        <v>0</v>
      </c>
      <c r="S419" s="13">
        <f t="shared" si="51"/>
        <v>0</v>
      </c>
      <c r="T419" s="13">
        <f t="shared" si="51"/>
        <v>0</v>
      </c>
      <c r="U419" s="13">
        <f t="shared" si="51"/>
        <v>0</v>
      </c>
      <c r="V419" s="13">
        <f t="shared" si="51"/>
        <v>0</v>
      </c>
      <c r="X419" s="13">
        <f>X420+X424</f>
        <v>9191.05025</v>
      </c>
      <c r="Y419" s="103">
        <f t="shared" si="48"/>
        <v>44.941381722840056</v>
      </c>
    </row>
    <row r="420" spans="1:25" s="27" customFormat="1" ht="19.5" customHeight="1" outlineLevel="3">
      <c r="A420" s="51" t="s">
        <v>127</v>
      </c>
      <c r="B420" s="19" t="s">
        <v>14</v>
      </c>
      <c r="C420" s="19" t="s">
        <v>351</v>
      </c>
      <c r="D420" s="19" t="s">
        <v>5</v>
      </c>
      <c r="E420" s="19"/>
      <c r="F420" s="20">
        <f>F421</f>
        <v>1070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X420" s="20">
        <f>X421</f>
        <v>30</v>
      </c>
      <c r="Y420" s="103">
        <f t="shared" si="48"/>
        <v>2.803738317757009</v>
      </c>
    </row>
    <row r="421" spans="1:25" s="27" customFormat="1" ht="32.25" customHeight="1" outlineLevel="3">
      <c r="A421" s="78" t="s">
        <v>177</v>
      </c>
      <c r="B421" s="6" t="s">
        <v>14</v>
      </c>
      <c r="C421" s="6" t="s">
        <v>352</v>
      </c>
      <c r="D421" s="6" t="s">
        <v>5</v>
      </c>
      <c r="E421" s="6"/>
      <c r="F421" s="7">
        <f>F422</f>
        <v>1070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X421" s="7">
        <f>X422</f>
        <v>30</v>
      </c>
      <c r="Y421" s="103">
        <f t="shared" si="48"/>
        <v>2.803738317757009</v>
      </c>
    </row>
    <row r="422" spans="1:25" s="27" customFormat="1" ht="19.5" customHeight="1" outlineLevel="3">
      <c r="A422" s="48" t="s">
        <v>96</v>
      </c>
      <c r="B422" s="49" t="s">
        <v>14</v>
      </c>
      <c r="C422" s="49" t="s">
        <v>352</v>
      </c>
      <c r="D422" s="49" t="s">
        <v>97</v>
      </c>
      <c r="E422" s="49"/>
      <c r="F422" s="50">
        <f>F423</f>
        <v>1070</v>
      </c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X422" s="107">
        <v>30</v>
      </c>
      <c r="Y422" s="103">
        <f t="shared" si="48"/>
        <v>2.803738317757009</v>
      </c>
    </row>
    <row r="423" spans="1:25" s="27" customFormat="1" ht="19.5" customHeight="1" outlineLevel="3">
      <c r="A423" s="48" t="s">
        <v>100</v>
      </c>
      <c r="B423" s="49" t="s">
        <v>14</v>
      </c>
      <c r="C423" s="49" t="s">
        <v>352</v>
      </c>
      <c r="D423" s="49" t="s">
        <v>101</v>
      </c>
      <c r="E423" s="49"/>
      <c r="F423" s="50">
        <v>1070</v>
      </c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X423" s="107">
        <v>30</v>
      </c>
      <c r="Y423" s="103">
        <f t="shared" si="48"/>
        <v>2.803738317757009</v>
      </c>
    </row>
    <row r="424" spans="1:25" s="27" customFormat="1" ht="35.25" customHeight="1" outlineLevel="3">
      <c r="A424" s="65" t="s">
        <v>178</v>
      </c>
      <c r="B424" s="19" t="s">
        <v>14</v>
      </c>
      <c r="C424" s="19" t="s">
        <v>353</v>
      </c>
      <c r="D424" s="19" t="s">
        <v>5</v>
      </c>
      <c r="E424" s="19"/>
      <c r="F424" s="20">
        <f>F425+F429+F432+F435+F438+F441</f>
        <v>19381.19642</v>
      </c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X424" s="20">
        <f>X425+X429+X432+X435+X438+X441</f>
        <v>9161.05025</v>
      </c>
      <c r="Y424" s="103">
        <f t="shared" si="48"/>
        <v>47.26772306247542</v>
      </c>
    </row>
    <row r="425" spans="1:25" s="27" customFormat="1" ht="31.5" outlineLevel="3">
      <c r="A425" s="5" t="s">
        <v>179</v>
      </c>
      <c r="B425" s="6" t="s">
        <v>14</v>
      </c>
      <c r="C425" s="6" t="s">
        <v>354</v>
      </c>
      <c r="D425" s="6" t="s">
        <v>5</v>
      </c>
      <c r="E425" s="6"/>
      <c r="F425" s="7">
        <f>F426</f>
        <v>11012.24342</v>
      </c>
      <c r="G425" s="7">
        <f aca="true" t="shared" si="52" ref="G425:V425">G427</f>
        <v>0</v>
      </c>
      <c r="H425" s="7">
        <f t="shared" si="52"/>
        <v>0</v>
      </c>
      <c r="I425" s="7">
        <f t="shared" si="52"/>
        <v>0</v>
      </c>
      <c r="J425" s="7">
        <f t="shared" si="52"/>
        <v>0</v>
      </c>
      <c r="K425" s="7">
        <f t="shared" si="52"/>
        <v>0</v>
      </c>
      <c r="L425" s="7">
        <f t="shared" si="52"/>
        <v>0</v>
      </c>
      <c r="M425" s="7">
        <f t="shared" si="52"/>
        <v>0</v>
      </c>
      <c r="N425" s="7">
        <f t="shared" si="52"/>
        <v>0</v>
      </c>
      <c r="O425" s="7">
        <f t="shared" si="52"/>
        <v>0</v>
      </c>
      <c r="P425" s="7">
        <f t="shared" si="52"/>
        <v>0</v>
      </c>
      <c r="Q425" s="7">
        <f t="shared" si="52"/>
        <v>0</v>
      </c>
      <c r="R425" s="7">
        <f t="shared" si="52"/>
        <v>0</v>
      </c>
      <c r="S425" s="7">
        <f t="shared" si="52"/>
        <v>0</v>
      </c>
      <c r="T425" s="7">
        <f t="shared" si="52"/>
        <v>0</v>
      </c>
      <c r="U425" s="7">
        <f t="shared" si="52"/>
        <v>0</v>
      </c>
      <c r="V425" s="7">
        <f t="shared" si="52"/>
        <v>0</v>
      </c>
      <c r="X425" s="7">
        <f>X426</f>
        <v>4915.30896</v>
      </c>
      <c r="Y425" s="103">
        <f t="shared" si="48"/>
        <v>44.63494650938256</v>
      </c>
    </row>
    <row r="426" spans="1:25" s="27" customFormat="1" ht="15.75" outlineLevel="3">
      <c r="A426" s="48" t="s">
        <v>124</v>
      </c>
      <c r="B426" s="49" t="s">
        <v>14</v>
      </c>
      <c r="C426" s="49" t="s">
        <v>354</v>
      </c>
      <c r="D426" s="49" t="s">
        <v>125</v>
      </c>
      <c r="E426" s="49"/>
      <c r="F426" s="50">
        <f>F427+F428</f>
        <v>11012.24342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X426" s="50">
        <f>X427+X428</f>
        <v>4915.30896</v>
      </c>
      <c r="Y426" s="103">
        <f t="shared" si="48"/>
        <v>44.63494650938256</v>
      </c>
    </row>
    <row r="427" spans="1:25" s="27" customFormat="1" ht="47.25" outlineLevel="3">
      <c r="A427" s="57" t="s">
        <v>210</v>
      </c>
      <c r="B427" s="49" t="s">
        <v>14</v>
      </c>
      <c r="C427" s="49" t="s">
        <v>354</v>
      </c>
      <c r="D427" s="49" t="s">
        <v>85</v>
      </c>
      <c r="E427" s="49"/>
      <c r="F427" s="50">
        <v>10756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X427" s="107">
        <v>4915.30896</v>
      </c>
      <c r="Y427" s="103">
        <f t="shared" si="48"/>
        <v>45.69829825213834</v>
      </c>
    </row>
    <row r="428" spans="1:25" s="27" customFormat="1" ht="15.75" outlineLevel="3">
      <c r="A428" s="60" t="s">
        <v>86</v>
      </c>
      <c r="B428" s="49" t="s">
        <v>14</v>
      </c>
      <c r="C428" s="49" t="s">
        <v>379</v>
      </c>
      <c r="D428" s="49" t="s">
        <v>87</v>
      </c>
      <c r="E428" s="49"/>
      <c r="F428" s="50">
        <v>256.24342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X428" s="107">
        <v>0</v>
      </c>
      <c r="Y428" s="103">
        <f t="shared" si="48"/>
        <v>0</v>
      </c>
    </row>
    <row r="429" spans="1:25" s="27" customFormat="1" ht="31.5" outlineLevel="3">
      <c r="A429" s="5" t="s">
        <v>405</v>
      </c>
      <c r="B429" s="6" t="s">
        <v>14</v>
      </c>
      <c r="C429" s="6" t="s">
        <v>404</v>
      </c>
      <c r="D429" s="6" t="s">
        <v>5</v>
      </c>
      <c r="E429" s="6"/>
      <c r="F429" s="7">
        <f>F430</f>
        <v>100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X429" s="7">
        <f>X430</f>
        <v>0</v>
      </c>
      <c r="Y429" s="103">
        <f t="shared" si="48"/>
        <v>0</v>
      </c>
    </row>
    <row r="430" spans="1:25" s="27" customFormat="1" ht="15.75" outlineLevel="3">
      <c r="A430" s="48" t="s">
        <v>124</v>
      </c>
      <c r="B430" s="49" t="s">
        <v>14</v>
      </c>
      <c r="C430" s="49" t="s">
        <v>404</v>
      </c>
      <c r="D430" s="49" t="s">
        <v>125</v>
      </c>
      <c r="E430" s="49"/>
      <c r="F430" s="50">
        <f>F431</f>
        <v>100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X430" s="107">
        <v>0</v>
      </c>
      <c r="Y430" s="103">
        <f t="shared" si="48"/>
        <v>0</v>
      </c>
    </row>
    <row r="431" spans="1:25" s="27" customFormat="1" ht="47.25" outlineLevel="3">
      <c r="A431" s="57" t="s">
        <v>210</v>
      </c>
      <c r="B431" s="49" t="s">
        <v>14</v>
      </c>
      <c r="C431" s="49" t="s">
        <v>404</v>
      </c>
      <c r="D431" s="49" t="s">
        <v>85</v>
      </c>
      <c r="E431" s="49"/>
      <c r="F431" s="50">
        <v>100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107">
        <v>0</v>
      </c>
      <c r="Y431" s="103">
        <f t="shared" si="48"/>
        <v>0</v>
      </c>
    </row>
    <row r="432" spans="1:25" s="27" customFormat="1" ht="31.5" outlineLevel="3">
      <c r="A432" s="5" t="s">
        <v>409</v>
      </c>
      <c r="B432" s="6" t="s">
        <v>14</v>
      </c>
      <c r="C432" s="6" t="s">
        <v>406</v>
      </c>
      <c r="D432" s="6" t="s">
        <v>5</v>
      </c>
      <c r="E432" s="6"/>
      <c r="F432" s="7">
        <f>F433</f>
        <v>50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7">
        <f>X433</f>
        <v>0</v>
      </c>
      <c r="Y432" s="103">
        <f t="shared" si="48"/>
        <v>0</v>
      </c>
    </row>
    <row r="433" spans="1:25" s="27" customFormat="1" ht="15.75" outlineLevel="3">
      <c r="A433" s="48" t="s">
        <v>124</v>
      </c>
      <c r="B433" s="49" t="s">
        <v>14</v>
      </c>
      <c r="C433" s="49" t="s">
        <v>406</v>
      </c>
      <c r="D433" s="49" t="s">
        <v>125</v>
      </c>
      <c r="E433" s="49"/>
      <c r="F433" s="50">
        <f>F434</f>
        <v>50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X433" s="107">
        <v>0</v>
      </c>
      <c r="Y433" s="103">
        <f t="shared" si="48"/>
        <v>0</v>
      </c>
    </row>
    <row r="434" spans="1:25" s="27" customFormat="1" ht="47.25" outlineLevel="3">
      <c r="A434" s="57" t="s">
        <v>210</v>
      </c>
      <c r="B434" s="49" t="s">
        <v>14</v>
      </c>
      <c r="C434" s="49" t="s">
        <v>406</v>
      </c>
      <c r="D434" s="49" t="s">
        <v>85</v>
      </c>
      <c r="E434" s="49"/>
      <c r="F434" s="50">
        <v>50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107">
        <v>0</v>
      </c>
      <c r="Y434" s="103">
        <f t="shared" si="48"/>
        <v>0</v>
      </c>
    </row>
    <row r="435" spans="1:25" s="27" customFormat="1" ht="31.5" outlineLevel="3">
      <c r="A435" s="5" t="s">
        <v>180</v>
      </c>
      <c r="B435" s="6" t="s">
        <v>14</v>
      </c>
      <c r="C435" s="6" t="s">
        <v>355</v>
      </c>
      <c r="D435" s="6" t="s">
        <v>5</v>
      </c>
      <c r="E435" s="6"/>
      <c r="F435" s="7">
        <f>F436</f>
        <v>8200</v>
      </c>
      <c r="G435" s="7">
        <f aca="true" t="shared" si="53" ref="G435:V435">G437</f>
        <v>0</v>
      </c>
      <c r="H435" s="7">
        <f t="shared" si="53"/>
        <v>0</v>
      </c>
      <c r="I435" s="7">
        <f t="shared" si="53"/>
        <v>0</v>
      </c>
      <c r="J435" s="7">
        <f t="shared" si="53"/>
        <v>0</v>
      </c>
      <c r="K435" s="7">
        <f t="shared" si="53"/>
        <v>0</v>
      </c>
      <c r="L435" s="7">
        <f t="shared" si="53"/>
        <v>0</v>
      </c>
      <c r="M435" s="7">
        <f t="shared" si="53"/>
        <v>0</v>
      </c>
      <c r="N435" s="7">
        <f t="shared" si="53"/>
        <v>0</v>
      </c>
      <c r="O435" s="7">
        <f t="shared" si="53"/>
        <v>0</v>
      </c>
      <c r="P435" s="7">
        <f t="shared" si="53"/>
        <v>0</v>
      </c>
      <c r="Q435" s="7">
        <f t="shared" si="53"/>
        <v>0</v>
      </c>
      <c r="R435" s="7">
        <f t="shared" si="53"/>
        <v>0</v>
      </c>
      <c r="S435" s="7">
        <f t="shared" si="53"/>
        <v>0</v>
      </c>
      <c r="T435" s="7">
        <f t="shared" si="53"/>
        <v>0</v>
      </c>
      <c r="U435" s="7">
        <f t="shared" si="53"/>
        <v>0</v>
      </c>
      <c r="V435" s="7">
        <f t="shared" si="53"/>
        <v>0</v>
      </c>
      <c r="X435" s="7">
        <f>X436</f>
        <v>4245.74129</v>
      </c>
      <c r="Y435" s="103">
        <f t="shared" si="48"/>
        <v>51.77733280487805</v>
      </c>
    </row>
    <row r="436" spans="1:25" s="27" customFormat="1" ht="15.75" outlineLevel="3">
      <c r="A436" s="48" t="s">
        <v>124</v>
      </c>
      <c r="B436" s="49" t="s">
        <v>14</v>
      </c>
      <c r="C436" s="49" t="s">
        <v>355</v>
      </c>
      <c r="D436" s="49" t="s">
        <v>125</v>
      </c>
      <c r="E436" s="49"/>
      <c r="F436" s="50">
        <f>F437</f>
        <v>8200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50">
        <f>X437</f>
        <v>4245.74129</v>
      </c>
      <c r="Y436" s="103">
        <f t="shared" si="48"/>
        <v>51.77733280487805</v>
      </c>
    </row>
    <row r="437" spans="1:25" s="27" customFormat="1" ht="47.25" outlineLevel="3">
      <c r="A437" s="57" t="s">
        <v>210</v>
      </c>
      <c r="B437" s="49" t="s">
        <v>14</v>
      </c>
      <c r="C437" s="49" t="s">
        <v>355</v>
      </c>
      <c r="D437" s="49" t="s">
        <v>85</v>
      </c>
      <c r="E437" s="49"/>
      <c r="F437" s="50">
        <v>8200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107">
        <v>4245.74129</v>
      </c>
      <c r="Y437" s="103">
        <f t="shared" si="48"/>
        <v>51.77733280487805</v>
      </c>
    </row>
    <row r="438" spans="1:25" s="27" customFormat="1" ht="31.5" outlineLevel="3">
      <c r="A438" s="5" t="s">
        <v>407</v>
      </c>
      <c r="B438" s="6" t="s">
        <v>14</v>
      </c>
      <c r="C438" s="6" t="s">
        <v>408</v>
      </c>
      <c r="D438" s="6" t="s">
        <v>5</v>
      </c>
      <c r="E438" s="6"/>
      <c r="F438" s="7">
        <f>F439</f>
        <v>18.953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7">
        <f>X439</f>
        <v>0</v>
      </c>
      <c r="Y438" s="103">
        <f t="shared" si="48"/>
        <v>0</v>
      </c>
    </row>
    <row r="439" spans="1:25" s="27" customFormat="1" ht="15.75" outlineLevel="3">
      <c r="A439" s="48" t="s">
        <v>124</v>
      </c>
      <c r="B439" s="49" t="s">
        <v>14</v>
      </c>
      <c r="C439" s="49" t="s">
        <v>408</v>
      </c>
      <c r="D439" s="49" t="s">
        <v>125</v>
      </c>
      <c r="E439" s="49"/>
      <c r="F439" s="50">
        <f>F440</f>
        <v>18.953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X439" s="107">
        <v>0</v>
      </c>
      <c r="Y439" s="103">
        <f t="shared" si="48"/>
        <v>0</v>
      </c>
    </row>
    <row r="440" spans="1:25" s="27" customFormat="1" ht="15.75" outlineLevel="3">
      <c r="A440" s="60" t="s">
        <v>86</v>
      </c>
      <c r="B440" s="49" t="s">
        <v>14</v>
      </c>
      <c r="C440" s="49" t="s">
        <v>408</v>
      </c>
      <c r="D440" s="49" t="s">
        <v>87</v>
      </c>
      <c r="E440" s="49"/>
      <c r="F440" s="50">
        <v>18.953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107">
        <v>0</v>
      </c>
      <c r="Y440" s="103">
        <f t="shared" si="48"/>
        <v>0</v>
      </c>
    </row>
    <row r="441" spans="1:25" s="27" customFormat="1" ht="21.75" customHeight="1" outlineLevel="3">
      <c r="A441" s="78" t="s">
        <v>260</v>
      </c>
      <c r="B441" s="6" t="s">
        <v>14</v>
      </c>
      <c r="C441" s="6" t="s">
        <v>356</v>
      </c>
      <c r="D441" s="6" t="s">
        <v>5</v>
      </c>
      <c r="E441" s="6"/>
      <c r="F441" s="7">
        <f>F442</f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X441" s="7">
        <f>X442</f>
        <v>0</v>
      </c>
      <c r="Y441" s="103">
        <v>0</v>
      </c>
    </row>
    <row r="442" spans="1:25" s="27" customFormat="1" ht="15.75" outlineLevel="3">
      <c r="A442" s="48" t="s">
        <v>124</v>
      </c>
      <c r="B442" s="49" t="s">
        <v>14</v>
      </c>
      <c r="C442" s="49" t="s">
        <v>356</v>
      </c>
      <c r="D442" s="49" t="s">
        <v>125</v>
      </c>
      <c r="E442" s="49"/>
      <c r="F442" s="50">
        <f>F443</f>
        <v>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X442" s="107">
        <v>0</v>
      </c>
      <c r="Y442" s="103">
        <v>0</v>
      </c>
    </row>
    <row r="443" spans="1:25" s="27" customFormat="1" ht="47.25" outlineLevel="3">
      <c r="A443" s="57" t="s">
        <v>210</v>
      </c>
      <c r="B443" s="49" t="s">
        <v>14</v>
      </c>
      <c r="C443" s="49" t="s">
        <v>356</v>
      </c>
      <c r="D443" s="49" t="s">
        <v>85</v>
      </c>
      <c r="E443" s="49"/>
      <c r="F443" s="50">
        <v>0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X443" s="107">
        <v>0</v>
      </c>
      <c r="Y443" s="103">
        <v>0</v>
      </c>
    </row>
    <row r="444" spans="1:25" s="27" customFormat="1" ht="15.75" outlineLevel="3">
      <c r="A444" s="71" t="s">
        <v>390</v>
      </c>
      <c r="B444" s="9" t="s">
        <v>14</v>
      </c>
      <c r="C444" s="9" t="s">
        <v>369</v>
      </c>
      <c r="D444" s="9" t="s">
        <v>5</v>
      </c>
      <c r="E444" s="9"/>
      <c r="F444" s="10">
        <f>F445</f>
        <v>50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X444" s="10">
        <f>X445</f>
        <v>0</v>
      </c>
      <c r="Y444" s="103">
        <f t="shared" si="48"/>
        <v>0</v>
      </c>
    </row>
    <row r="445" spans="1:25" s="27" customFormat="1" ht="31.5" outlineLevel="3">
      <c r="A445" s="65" t="s">
        <v>392</v>
      </c>
      <c r="B445" s="19" t="s">
        <v>14</v>
      </c>
      <c r="C445" s="19" t="s">
        <v>391</v>
      </c>
      <c r="D445" s="19" t="s">
        <v>5</v>
      </c>
      <c r="E445" s="19"/>
      <c r="F445" s="20">
        <f>F446</f>
        <v>50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X445" s="20">
        <f>X446</f>
        <v>0</v>
      </c>
      <c r="Y445" s="103">
        <f t="shared" si="48"/>
        <v>0</v>
      </c>
    </row>
    <row r="446" spans="1:25" s="27" customFormat="1" ht="15.75" outlineLevel="3">
      <c r="A446" s="5" t="s">
        <v>124</v>
      </c>
      <c r="B446" s="6" t="s">
        <v>14</v>
      </c>
      <c r="C446" s="6" t="s">
        <v>391</v>
      </c>
      <c r="D446" s="6" t="s">
        <v>125</v>
      </c>
      <c r="E446" s="6"/>
      <c r="F446" s="7">
        <f>F447</f>
        <v>50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X446" s="7">
        <f>X447</f>
        <v>0</v>
      </c>
      <c r="Y446" s="103">
        <f t="shared" si="48"/>
        <v>0</v>
      </c>
    </row>
    <row r="447" spans="1:25" s="27" customFormat="1" ht="15.75" outlineLevel="3">
      <c r="A447" s="60" t="s">
        <v>86</v>
      </c>
      <c r="B447" s="49" t="s">
        <v>14</v>
      </c>
      <c r="C447" s="49" t="s">
        <v>391</v>
      </c>
      <c r="D447" s="49" t="s">
        <v>87</v>
      </c>
      <c r="E447" s="49"/>
      <c r="F447" s="50">
        <v>50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X447" s="107">
        <v>0</v>
      </c>
      <c r="Y447" s="103">
        <f t="shared" si="48"/>
        <v>0</v>
      </c>
    </row>
    <row r="448" spans="1:25" s="27" customFormat="1" ht="15.75" outlineLevel="3">
      <c r="A448" s="8" t="s">
        <v>244</v>
      </c>
      <c r="B448" s="9" t="s">
        <v>14</v>
      </c>
      <c r="C448" s="9" t="s">
        <v>357</v>
      </c>
      <c r="D448" s="9" t="s">
        <v>5</v>
      </c>
      <c r="E448" s="9"/>
      <c r="F448" s="10">
        <f>F449</f>
        <v>200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X448" s="10">
        <f>X449</f>
        <v>68.5</v>
      </c>
      <c r="Y448" s="103">
        <f t="shared" si="48"/>
        <v>34.25</v>
      </c>
    </row>
    <row r="449" spans="1:25" s="27" customFormat="1" ht="36" customHeight="1" outlineLevel="3">
      <c r="A449" s="78" t="s">
        <v>181</v>
      </c>
      <c r="B449" s="6" t="s">
        <v>14</v>
      </c>
      <c r="C449" s="6" t="s">
        <v>358</v>
      </c>
      <c r="D449" s="6" t="s">
        <v>5</v>
      </c>
      <c r="E449" s="6"/>
      <c r="F449" s="7">
        <f>F450</f>
        <v>200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X449" s="7">
        <f>X450</f>
        <v>68.5</v>
      </c>
      <c r="Y449" s="103">
        <f t="shared" si="48"/>
        <v>34.25</v>
      </c>
    </row>
    <row r="450" spans="1:25" s="27" customFormat="1" ht="15.75" outlineLevel="3">
      <c r="A450" s="48" t="s">
        <v>96</v>
      </c>
      <c r="B450" s="49" t="s">
        <v>14</v>
      </c>
      <c r="C450" s="49" t="s">
        <v>358</v>
      </c>
      <c r="D450" s="49" t="s">
        <v>97</v>
      </c>
      <c r="E450" s="49"/>
      <c r="F450" s="50">
        <f>F451</f>
        <v>200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X450" s="107">
        <v>68.5</v>
      </c>
      <c r="Y450" s="103">
        <f t="shared" si="48"/>
        <v>34.25</v>
      </c>
    </row>
    <row r="451" spans="1:25" s="27" customFormat="1" ht="31.5" outlineLevel="3">
      <c r="A451" s="48" t="s">
        <v>100</v>
      </c>
      <c r="B451" s="49" t="s">
        <v>14</v>
      </c>
      <c r="C451" s="49" t="s">
        <v>358</v>
      </c>
      <c r="D451" s="49" t="s">
        <v>101</v>
      </c>
      <c r="E451" s="49"/>
      <c r="F451" s="50">
        <v>200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X451" s="107">
        <v>68.5</v>
      </c>
      <c r="Y451" s="103">
        <f t="shared" si="48"/>
        <v>34.25</v>
      </c>
    </row>
    <row r="452" spans="1:25" s="27" customFormat="1" ht="15.75" outlineLevel="3">
      <c r="A452" s="8" t="s">
        <v>245</v>
      </c>
      <c r="B452" s="9" t="s">
        <v>14</v>
      </c>
      <c r="C452" s="9" t="s">
        <v>359</v>
      </c>
      <c r="D452" s="9" t="s">
        <v>5</v>
      </c>
      <c r="E452" s="9"/>
      <c r="F452" s="10">
        <f>F453</f>
        <v>100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X452" s="10">
        <f>X453</f>
        <v>5</v>
      </c>
      <c r="Y452" s="103">
        <f t="shared" si="48"/>
        <v>5</v>
      </c>
    </row>
    <row r="453" spans="1:25" s="27" customFormat="1" ht="31.5" outlineLevel="3">
      <c r="A453" s="78" t="s">
        <v>182</v>
      </c>
      <c r="B453" s="6" t="s">
        <v>14</v>
      </c>
      <c r="C453" s="6" t="s">
        <v>360</v>
      </c>
      <c r="D453" s="6" t="s">
        <v>5</v>
      </c>
      <c r="E453" s="6"/>
      <c r="F453" s="7">
        <f>F454</f>
        <v>100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X453" s="7">
        <f>X454</f>
        <v>5</v>
      </c>
      <c r="Y453" s="103">
        <f t="shared" si="48"/>
        <v>5</v>
      </c>
    </row>
    <row r="454" spans="1:25" s="27" customFormat="1" ht="15.75" outlineLevel="3">
      <c r="A454" s="48" t="s">
        <v>96</v>
      </c>
      <c r="B454" s="49" t="s">
        <v>14</v>
      </c>
      <c r="C454" s="49" t="s">
        <v>360</v>
      </c>
      <c r="D454" s="49" t="s">
        <v>97</v>
      </c>
      <c r="E454" s="49"/>
      <c r="F454" s="50">
        <f>F455</f>
        <v>100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X454" s="107">
        <v>5</v>
      </c>
      <c r="Y454" s="103">
        <f t="shared" si="48"/>
        <v>5</v>
      </c>
    </row>
    <row r="455" spans="1:25" s="27" customFormat="1" ht="31.5" outlineLevel="3">
      <c r="A455" s="48" t="s">
        <v>100</v>
      </c>
      <c r="B455" s="49" t="s">
        <v>14</v>
      </c>
      <c r="C455" s="49" t="s">
        <v>360</v>
      </c>
      <c r="D455" s="49" t="s">
        <v>101</v>
      </c>
      <c r="E455" s="49"/>
      <c r="F455" s="50">
        <v>100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X455" s="107">
        <v>5</v>
      </c>
      <c r="Y455" s="103">
        <f t="shared" si="48"/>
        <v>5</v>
      </c>
    </row>
    <row r="456" spans="1:25" s="27" customFormat="1" ht="15.75" outlineLevel="3">
      <c r="A456" s="8" t="s">
        <v>246</v>
      </c>
      <c r="B456" s="9" t="s">
        <v>14</v>
      </c>
      <c r="C456" s="9" t="s">
        <v>361</v>
      </c>
      <c r="D456" s="9" t="s">
        <v>5</v>
      </c>
      <c r="E456" s="9"/>
      <c r="F456" s="10">
        <f>F457</f>
        <v>50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X456" s="10">
        <f>X457</f>
        <v>0</v>
      </c>
      <c r="Y456" s="103">
        <f t="shared" si="48"/>
        <v>0</v>
      </c>
    </row>
    <row r="457" spans="1:25" s="27" customFormat="1" ht="31.5" outlineLevel="3">
      <c r="A457" s="78" t="s">
        <v>183</v>
      </c>
      <c r="B457" s="6" t="s">
        <v>14</v>
      </c>
      <c r="C457" s="6" t="s">
        <v>362</v>
      </c>
      <c r="D457" s="6" t="s">
        <v>5</v>
      </c>
      <c r="E457" s="6"/>
      <c r="F457" s="7">
        <f>F458</f>
        <v>50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X457" s="7">
        <f>X458</f>
        <v>0</v>
      </c>
      <c r="Y457" s="103">
        <f t="shared" si="48"/>
        <v>0</v>
      </c>
    </row>
    <row r="458" spans="1:25" s="27" customFormat="1" ht="15.75" outlineLevel="3">
      <c r="A458" s="48" t="s">
        <v>96</v>
      </c>
      <c r="B458" s="49" t="s">
        <v>14</v>
      </c>
      <c r="C458" s="49" t="s">
        <v>362</v>
      </c>
      <c r="D458" s="49" t="s">
        <v>97</v>
      </c>
      <c r="E458" s="49"/>
      <c r="F458" s="50">
        <f>F459</f>
        <v>50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X458" s="107">
        <v>0</v>
      </c>
      <c r="Y458" s="103">
        <f t="shared" si="48"/>
        <v>0</v>
      </c>
    </row>
    <row r="459" spans="1:25" s="27" customFormat="1" ht="31.5" outlineLevel="3">
      <c r="A459" s="48" t="s">
        <v>100</v>
      </c>
      <c r="B459" s="49" t="s">
        <v>14</v>
      </c>
      <c r="C459" s="49" t="s">
        <v>362</v>
      </c>
      <c r="D459" s="49" t="s">
        <v>101</v>
      </c>
      <c r="E459" s="49"/>
      <c r="F459" s="50">
        <v>50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X459" s="107">
        <v>0</v>
      </c>
      <c r="Y459" s="103">
        <f aca="true" t="shared" si="54" ref="Y459:Y523">X459/F459*100</f>
        <v>0</v>
      </c>
    </row>
    <row r="460" spans="1:25" s="27" customFormat="1" ht="17.25" customHeight="1" outlineLevel="6">
      <c r="A460" s="16" t="s">
        <v>51</v>
      </c>
      <c r="B460" s="17" t="s">
        <v>50</v>
      </c>
      <c r="C460" s="17" t="s">
        <v>271</v>
      </c>
      <c r="D460" s="17" t="s">
        <v>5</v>
      </c>
      <c r="E460" s="17"/>
      <c r="F460" s="18">
        <f>F461+F467+F483+F489</f>
        <v>6017.5356</v>
      </c>
      <c r="G460" s="18" t="e">
        <f aca="true" t="shared" si="55" ref="G460:V460">G461+G467+G483</f>
        <v>#REF!</v>
      </c>
      <c r="H460" s="18" t="e">
        <f t="shared" si="55"/>
        <v>#REF!</v>
      </c>
      <c r="I460" s="18" t="e">
        <f t="shared" si="55"/>
        <v>#REF!</v>
      </c>
      <c r="J460" s="18" t="e">
        <f t="shared" si="55"/>
        <v>#REF!</v>
      </c>
      <c r="K460" s="18" t="e">
        <f t="shared" si="55"/>
        <v>#REF!</v>
      </c>
      <c r="L460" s="18" t="e">
        <f t="shared" si="55"/>
        <v>#REF!</v>
      </c>
      <c r="M460" s="18" t="e">
        <f t="shared" si="55"/>
        <v>#REF!</v>
      </c>
      <c r="N460" s="18" t="e">
        <f t="shared" si="55"/>
        <v>#REF!</v>
      </c>
      <c r="O460" s="18" t="e">
        <f t="shared" si="55"/>
        <v>#REF!</v>
      </c>
      <c r="P460" s="18" t="e">
        <f t="shared" si="55"/>
        <v>#REF!</v>
      </c>
      <c r="Q460" s="18" t="e">
        <f t="shared" si="55"/>
        <v>#REF!</v>
      </c>
      <c r="R460" s="18" t="e">
        <f t="shared" si="55"/>
        <v>#REF!</v>
      </c>
      <c r="S460" s="18" t="e">
        <f t="shared" si="55"/>
        <v>#REF!</v>
      </c>
      <c r="T460" s="18" t="e">
        <f t="shared" si="55"/>
        <v>#REF!</v>
      </c>
      <c r="U460" s="18" t="e">
        <f t="shared" si="55"/>
        <v>#REF!</v>
      </c>
      <c r="V460" s="18" t="e">
        <f t="shared" si="55"/>
        <v>#REF!</v>
      </c>
      <c r="X460" s="18">
        <f>X461+X467+X483+X489</f>
        <v>2627.1481400000002</v>
      </c>
      <c r="Y460" s="103">
        <f t="shared" si="54"/>
        <v>43.658206857970235</v>
      </c>
    </row>
    <row r="461" spans="1:25" s="27" customFormat="1" ht="15.75" outlineLevel="3">
      <c r="A461" s="74" t="s">
        <v>40</v>
      </c>
      <c r="B461" s="33" t="s">
        <v>15</v>
      </c>
      <c r="C461" s="33" t="s">
        <v>271</v>
      </c>
      <c r="D461" s="33" t="s">
        <v>5</v>
      </c>
      <c r="E461" s="33"/>
      <c r="F461" s="67">
        <f>F462</f>
        <v>865</v>
      </c>
      <c r="G461" s="10">
        <f aca="true" t="shared" si="56" ref="G461:V461">G463</f>
        <v>0</v>
      </c>
      <c r="H461" s="10">
        <f t="shared" si="56"/>
        <v>0</v>
      </c>
      <c r="I461" s="10">
        <f t="shared" si="56"/>
        <v>0</v>
      </c>
      <c r="J461" s="10">
        <f t="shared" si="56"/>
        <v>0</v>
      </c>
      <c r="K461" s="10">
        <f t="shared" si="56"/>
        <v>0</v>
      </c>
      <c r="L461" s="10">
        <f t="shared" si="56"/>
        <v>0</v>
      </c>
      <c r="M461" s="10">
        <f t="shared" si="56"/>
        <v>0</v>
      </c>
      <c r="N461" s="10">
        <f t="shared" si="56"/>
        <v>0</v>
      </c>
      <c r="O461" s="10">
        <f t="shared" si="56"/>
        <v>0</v>
      </c>
      <c r="P461" s="10">
        <f t="shared" si="56"/>
        <v>0</v>
      </c>
      <c r="Q461" s="10">
        <f t="shared" si="56"/>
        <v>0</v>
      </c>
      <c r="R461" s="10">
        <f t="shared" si="56"/>
        <v>0</v>
      </c>
      <c r="S461" s="10">
        <f t="shared" si="56"/>
        <v>0</v>
      </c>
      <c r="T461" s="10">
        <f t="shared" si="56"/>
        <v>0</v>
      </c>
      <c r="U461" s="10">
        <f t="shared" si="56"/>
        <v>0</v>
      </c>
      <c r="V461" s="10">
        <f t="shared" si="56"/>
        <v>0</v>
      </c>
      <c r="X461" s="67">
        <f>X462</f>
        <v>267.36336</v>
      </c>
      <c r="Y461" s="103">
        <f t="shared" si="54"/>
        <v>30.90905895953757</v>
      </c>
    </row>
    <row r="462" spans="1:25" s="27" customFormat="1" ht="31.5" outlineLevel="3">
      <c r="A462" s="22" t="s">
        <v>139</v>
      </c>
      <c r="B462" s="9" t="s">
        <v>15</v>
      </c>
      <c r="C462" s="9" t="s">
        <v>272</v>
      </c>
      <c r="D462" s="9" t="s">
        <v>5</v>
      </c>
      <c r="E462" s="9"/>
      <c r="F462" s="10">
        <f>F463</f>
        <v>865</v>
      </c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X462" s="10">
        <f>X463</f>
        <v>267.36336</v>
      </c>
      <c r="Y462" s="103">
        <f t="shared" si="54"/>
        <v>30.90905895953757</v>
      </c>
    </row>
    <row r="463" spans="1:25" s="15" customFormat="1" ht="30.75" customHeight="1" outlineLevel="3">
      <c r="A463" s="22" t="s">
        <v>141</v>
      </c>
      <c r="B463" s="12" t="s">
        <v>15</v>
      </c>
      <c r="C463" s="12" t="s">
        <v>273</v>
      </c>
      <c r="D463" s="12" t="s">
        <v>5</v>
      </c>
      <c r="E463" s="12"/>
      <c r="F463" s="13">
        <f>F464</f>
        <v>865</v>
      </c>
      <c r="G463" s="13">
        <f aca="true" t="shared" si="57" ref="G463:V464">G464</f>
        <v>0</v>
      </c>
      <c r="H463" s="13">
        <f t="shared" si="57"/>
        <v>0</v>
      </c>
      <c r="I463" s="13">
        <f t="shared" si="57"/>
        <v>0</v>
      </c>
      <c r="J463" s="13">
        <f t="shared" si="57"/>
        <v>0</v>
      </c>
      <c r="K463" s="13">
        <f t="shared" si="57"/>
        <v>0</v>
      </c>
      <c r="L463" s="13">
        <f t="shared" si="57"/>
        <v>0</v>
      </c>
      <c r="M463" s="13">
        <f t="shared" si="57"/>
        <v>0</v>
      </c>
      <c r="N463" s="13">
        <f t="shared" si="57"/>
        <v>0</v>
      </c>
      <c r="O463" s="13">
        <f t="shared" si="57"/>
        <v>0</v>
      </c>
      <c r="P463" s="13">
        <f t="shared" si="57"/>
        <v>0</v>
      </c>
      <c r="Q463" s="13">
        <f t="shared" si="57"/>
        <v>0</v>
      </c>
      <c r="R463" s="13">
        <f t="shared" si="57"/>
        <v>0</v>
      </c>
      <c r="S463" s="13">
        <f t="shared" si="57"/>
        <v>0</v>
      </c>
      <c r="T463" s="13">
        <f t="shared" si="57"/>
        <v>0</v>
      </c>
      <c r="U463" s="13">
        <f t="shared" si="57"/>
        <v>0</v>
      </c>
      <c r="V463" s="13">
        <f t="shared" si="57"/>
        <v>0</v>
      </c>
      <c r="X463" s="13">
        <f>X464</f>
        <v>267.36336</v>
      </c>
      <c r="Y463" s="103">
        <f t="shared" si="54"/>
        <v>30.90905895953757</v>
      </c>
    </row>
    <row r="464" spans="1:25" s="27" customFormat="1" ht="33" customHeight="1" outlineLevel="4">
      <c r="A464" s="51" t="s">
        <v>184</v>
      </c>
      <c r="B464" s="19" t="s">
        <v>15</v>
      </c>
      <c r="C464" s="19" t="s">
        <v>363</v>
      </c>
      <c r="D464" s="19" t="s">
        <v>5</v>
      </c>
      <c r="E464" s="19"/>
      <c r="F464" s="20">
        <f>F465</f>
        <v>865</v>
      </c>
      <c r="G464" s="7">
        <f t="shared" si="57"/>
        <v>0</v>
      </c>
      <c r="H464" s="7">
        <f t="shared" si="57"/>
        <v>0</v>
      </c>
      <c r="I464" s="7">
        <f t="shared" si="57"/>
        <v>0</v>
      </c>
      <c r="J464" s="7">
        <f t="shared" si="57"/>
        <v>0</v>
      </c>
      <c r="K464" s="7">
        <f t="shared" si="57"/>
        <v>0</v>
      </c>
      <c r="L464" s="7">
        <f t="shared" si="57"/>
        <v>0</v>
      </c>
      <c r="M464" s="7">
        <f t="shared" si="57"/>
        <v>0</v>
      </c>
      <c r="N464" s="7">
        <f t="shared" si="57"/>
        <v>0</v>
      </c>
      <c r="O464" s="7">
        <f t="shared" si="57"/>
        <v>0</v>
      </c>
      <c r="P464" s="7">
        <f t="shared" si="57"/>
        <v>0</v>
      </c>
      <c r="Q464" s="7">
        <f t="shared" si="57"/>
        <v>0</v>
      </c>
      <c r="R464" s="7">
        <f t="shared" si="57"/>
        <v>0</v>
      </c>
      <c r="S464" s="7">
        <f t="shared" si="57"/>
        <v>0</v>
      </c>
      <c r="T464" s="7">
        <f t="shared" si="57"/>
        <v>0</v>
      </c>
      <c r="U464" s="7">
        <f t="shared" si="57"/>
        <v>0</v>
      </c>
      <c r="V464" s="7">
        <f t="shared" si="57"/>
        <v>0</v>
      </c>
      <c r="X464" s="20">
        <f>X465</f>
        <v>267.36336</v>
      </c>
      <c r="Y464" s="103">
        <f t="shared" si="54"/>
        <v>30.90905895953757</v>
      </c>
    </row>
    <row r="465" spans="1:25" s="27" customFormat="1" ht="15.75" outlineLevel="5">
      <c r="A465" s="5" t="s">
        <v>130</v>
      </c>
      <c r="B465" s="6" t="s">
        <v>15</v>
      </c>
      <c r="C465" s="6" t="s">
        <v>363</v>
      </c>
      <c r="D465" s="6" t="s">
        <v>128</v>
      </c>
      <c r="E465" s="6"/>
      <c r="F465" s="7">
        <f>F466</f>
        <v>865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X465" s="7">
        <f>X466</f>
        <v>267.36336</v>
      </c>
      <c r="Y465" s="103">
        <f t="shared" si="54"/>
        <v>30.90905895953757</v>
      </c>
    </row>
    <row r="466" spans="1:25" s="27" customFormat="1" ht="31.5" outlineLevel="5">
      <c r="A466" s="48" t="s">
        <v>131</v>
      </c>
      <c r="B466" s="49" t="s">
        <v>15</v>
      </c>
      <c r="C466" s="49" t="s">
        <v>363</v>
      </c>
      <c r="D466" s="49" t="s">
        <v>129</v>
      </c>
      <c r="E466" s="49"/>
      <c r="F466" s="50">
        <v>865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X466" s="107">
        <v>267.36336</v>
      </c>
      <c r="Y466" s="103">
        <f t="shared" si="54"/>
        <v>30.90905895953757</v>
      </c>
    </row>
    <row r="467" spans="1:25" s="27" customFormat="1" ht="15.75" outlineLevel="3">
      <c r="A467" s="74" t="s">
        <v>41</v>
      </c>
      <c r="B467" s="33" t="s">
        <v>16</v>
      </c>
      <c r="C467" s="33" t="s">
        <v>271</v>
      </c>
      <c r="D467" s="33" t="s">
        <v>5</v>
      </c>
      <c r="E467" s="33"/>
      <c r="F467" s="67">
        <f>F468+F475+F479</f>
        <v>1883.5356</v>
      </c>
      <c r="G467" s="10" t="e">
        <f>#REF!</f>
        <v>#REF!</v>
      </c>
      <c r="H467" s="10" t="e">
        <f>#REF!</f>
        <v>#REF!</v>
      </c>
      <c r="I467" s="10" t="e">
        <f>#REF!</f>
        <v>#REF!</v>
      </c>
      <c r="J467" s="10" t="e">
        <f>#REF!</f>
        <v>#REF!</v>
      </c>
      <c r="K467" s="10" t="e">
        <f>#REF!</f>
        <v>#REF!</v>
      </c>
      <c r="L467" s="10" t="e">
        <f>#REF!</f>
        <v>#REF!</v>
      </c>
      <c r="M467" s="10" t="e">
        <f>#REF!</f>
        <v>#REF!</v>
      </c>
      <c r="N467" s="10" t="e">
        <f>#REF!</f>
        <v>#REF!</v>
      </c>
      <c r="O467" s="10" t="e">
        <f>#REF!</f>
        <v>#REF!</v>
      </c>
      <c r="P467" s="10" t="e">
        <f>#REF!</f>
        <v>#REF!</v>
      </c>
      <c r="Q467" s="10" t="e">
        <f>#REF!</f>
        <v>#REF!</v>
      </c>
      <c r="R467" s="10" t="e">
        <f>#REF!</f>
        <v>#REF!</v>
      </c>
      <c r="S467" s="10" t="e">
        <f>#REF!</f>
        <v>#REF!</v>
      </c>
      <c r="T467" s="10" t="e">
        <f>#REF!</f>
        <v>#REF!</v>
      </c>
      <c r="U467" s="10" t="e">
        <f>#REF!</f>
        <v>#REF!</v>
      </c>
      <c r="V467" s="10" t="e">
        <f>#REF!</f>
        <v>#REF!</v>
      </c>
      <c r="X467" s="67">
        <f>X468+X475+X479</f>
        <v>580.9354000000001</v>
      </c>
      <c r="Y467" s="103">
        <f t="shared" si="54"/>
        <v>30.84281496988961</v>
      </c>
    </row>
    <row r="468" spans="1:25" s="27" customFormat="1" ht="15.75" outlineLevel="5">
      <c r="A468" s="8" t="s">
        <v>247</v>
      </c>
      <c r="B468" s="9" t="s">
        <v>16</v>
      </c>
      <c r="C468" s="9" t="s">
        <v>364</v>
      </c>
      <c r="D468" s="9" t="s">
        <v>5</v>
      </c>
      <c r="E468" s="9"/>
      <c r="F468" s="10">
        <f>F469+F472+F473</f>
        <v>1853.5356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X468" s="10">
        <f>X469+X472+X473+X474</f>
        <v>580.9354000000001</v>
      </c>
      <c r="Y468" s="103">
        <f t="shared" si="54"/>
        <v>31.34201468803729</v>
      </c>
    </row>
    <row r="469" spans="1:25" s="27" customFormat="1" ht="31.5" outlineLevel="5">
      <c r="A469" s="65" t="s">
        <v>185</v>
      </c>
      <c r="B469" s="19" t="s">
        <v>16</v>
      </c>
      <c r="C469" s="19" t="s">
        <v>365</v>
      </c>
      <c r="D469" s="19" t="s">
        <v>5</v>
      </c>
      <c r="E469" s="19"/>
      <c r="F469" s="20">
        <f>F470</f>
        <v>1419.75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X469" s="20">
        <f>X470</f>
        <v>147.15</v>
      </c>
      <c r="Y469" s="103">
        <f t="shared" si="54"/>
        <v>10.364500792393027</v>
      </c>
    </row>
    <row r="470" spans="1:25" s="27" customFormat="1" ht="31.5" outlineLevel="5">
      <c r="A470" s="5" t="s">
        <v>108</v>
      </c>
      <c r="B470" s="6" t="s">
        <v>16</v>
      </c>
      <c r="C470" s="6" t="s">
        <v>365</v>
      </c>
      <c r="D470" s="6" t="s">
        <v>110</v>
      </c>
      <c r="E470" s="6"/>
      <c r="F470" s="7">
        <f>F471</f>
        <v>1419.75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X470" s="7">
        <f>X471</f>
        <v>147.15</v>
      </c>
      <c r="Y470" s="103">
        <f t="shared" si="54"/>
        <v>10.364500792393027</v>
      </c>
    </row>
    <row r="471" spans="1:25" s="27" customFormat="1" ht="15.75" outlineLevel="5">
      <c r="A471" s="48" t="s">
        <v>133</v>
      </c>
      <c r="B471" s="49" t="s">
        <v>16</v>
      </c>
      <c r="C471" s="49" t="s">
        <v>365</v>
      </c>
      <c r="D471" s="49" t="s">
        <v>132</v>
      </c>
      <c r="E471" s="49"/>
      <c r="F471" s="50">
        <v>1419.75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X471" s="107">
        <v>147.15</v>
      </c>
      <c r="Y471" s="103">
        <f t="shared" si="54"/>
        <v>10.364500792393027</v>
      </c>
    </row>
    <row r="472" spans="1:25" s="27" customFormat="1" ht="31.5" outlineLevel="5">
      <c r="A472" s="65" t="s">
        <v>401</v>
      </c>
      <c r="B472" s="19" t="s">
        <v>16</v>
      </c>
      <c r="C472" s="19" t="s">
        <v>403</v>
      </c>
      <c r="D472" s="19" t="s">
        <v>132</v>
      </c>
      <c r="E472" s="19"/>
      <c r="F472" s="85">
        <v>197.96483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X472" s="107">
        <v>197.96463</v>
      </c>
      <c r="Y472" s="103">
        <f t="shared" si="54"/>
        <v>99.99989897195375</v>
      </c>
    </row>
    <row r="473" spans="1:27" s="27" customFormat="1" ht="31.5" outlineLevel="5">
      <c r="A473" s="65" t="s">
        <v>402</v>
      </c>
      <c r="B473" s="19" t="s">
        <v>16</v>
      </c>
      <c r="C473" s="19" t="s">
        <v>410</v>
      </c>
      <c r="D473" s="19" t="s">
        <v>132</v>
      </c>
      <c r="E473" s="19"/>
      <c r="F473" s="85">
        <v>235.82077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X473" s="107">
        <v>0</v>
      </c>
      <c r="Y473" s="103">
        <f t="shared" si="54"/>
        <v>0</v>
      </c>
      <c r="AA473" s="109"/>
    </row>
    <row r="474" spans="1:27" s="27" customFormat="1" ht="31.5" outlineLevel="5">
      <c r="A474" s="65" t="s">
        <v>402</v>
      </c>
      <c r="B474" s="19" t="s">
        <v>16</v>
      </c>
      <c r="C474" s="19" t="s">
        <v>415</v>
      </c>
      <c r="D474" s="19" t="s">
        <v>132</v>
      </c>
      <c r="E474" s="19"/>
      <c r="F474" s="85">
        <v>0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X474" s="107">
        <v>235.82077</v>
      </c>
      <c r="Y474" s="103">
        <v>0</v>
      </c>
      <c r="AA474" s="109"/>
    </row>
    <row r="475" spans="1:27" s="27" customFormat="1" ht="15.75" outlineLevel="5">
      <c r="A475" s="8" t="s">
        <v>186</v>
      </c>
      <c r="B475" s="9" t="s">
        <v>16</v>
      </c>
      <c r="C475" s="9" t="s">
        <v>366</v>
      </c>
      <c r="D475" s="9" t="s">
        <v>5</v>
      </c>
      <c r="E475" s="9"/>
      <c r="F475" s="10">
        <f>F476</f>
        <v>0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X475" s="10">
        <f>X476</f>
        <v>0</v>
      </c>
      <c r="Y475" s="103">
        <v>0</v>
      </c>
      <c r="AA475" s="110"/>
    </row>
    <row r="476" spans="1:25" s="27" customFormat="1" ht="36.75" customHeight="1" outlineLevel="5">
      <c r="A476" s="65" t="s">
        <v>185</v>
      </c>
      <c r="B476" s="19" t="s">
        <v>16</v>
      </c>
      <c r="C476" s="19" t="s">
        <v>367</v>
      </c>
      <c r="D476" s="19" t="s">
        <v>5</v>
      </c>
      <c r="E476" s="19"/>
      <c r="F476" s="20">
        <f>F477</f>
        <v>0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X476" s="20">
        <f>X477</f>
        <v>0</v>
      </c>
      <c r="Y476" s="103">
        <v>0</v>
      </c>
    </row>
    <row r="477" spans="1:25" s="27" customFormat="1" ht="31.5" outlineLevel="5">
      <c r="A477" s="5" t="s">
        <v>108</v>
      </c>
      <c r="B477" s="6" t="s">
        <v>16</v>
      </c>
      <c r="C477" s="6" t="s">
        <v>367</v>
      </c>
      <c r="D477" s="6" t="s">
        <v>110</v>
      </c>
      <c r="E477" s="6"/>
      <c r="F477" s="7">
        <f>F478</f>
        <v>0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X477" s="7">
        <f>X478</f>
        <v>0</v>
      </c>
      <c r="Y477" s="103">
        <v>0</v>
      </c>
    </row>
    <row r="478" spans="1:25" s="27" customFormat="1" ht="15.75" outlineLevel="5">
      <c r="A478" s="48" t="s">
        <v>133</v>
      </c>
      <c r="B478" s="49" t="s">
        <v>16</v>
      </c>
      <c r="C478" s="49" t="s">
        <v>367</v>
      </c>
      <c r="D478" s="49" t="s">
        <v>132</v>
      </c>
      <c r="E478" s="49"/>
      <c r="F478" s="50">
        <v>0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X478" s="107">
        <v>0</v>
      </c>
      <c r="Y478" s="103">
        <v>0</v>
      </c>
    </row>
    <row r="479" spans="1:25" s="27" customFormat="1" ht="31.5" outlineLevel="5">
      <c r="A479" s="22" t="s">
        <v>139</v>
      </c>
      <c r="B479" s="9" t="s">
        <v>16</v>
      </c>
      <c r="C479" s="9" t="s">
        <v>273</v>
      </c>
      <c r="D479" s="9" t="s">
        <v>5</v>
      </c>
      <c r="E479" s="9"/>
      <c r="F479" s="10">
        <f>F480</f>
        <v>30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X479" s="10">
        <f>X480</f>
        <v>0</v>
      </c>
      <c r="Y479" s="103">
        <f t="shared" si="54"/>
        <v>0</v>
      </c>
    </row>
    <row r="480" spans="1:25" s="27" customFormat="1" ht="31.5" outlineLevel="5">
      <c r="A480" s="65" t="s">
        <v>397</v>
      </c>
      <c r="B480" s="19" t="s">
        <v>16</v>
      </c>
      <c r="C480" s="19" t="s">
        <v>400</v>
      </c>
      <c r="D480" s="19" t="s">
        <v>5</v>
      </c>
      <c r="E480" s="19"/>
      <c r="F480" s="20">
        <f>F481</f>
        <v>30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X480" s="20">
        <f>X481</f>
        <v>0</v>
      </c>
      <c r="Y480" s="103">
        <f t="shared" si="54"/>
        <v>0</v>
      </c>
    </row>
    <row r="481" spans="1:25" s="27" customFormat="1" ht="31.5" outlineLevel="5">
      <c r="A481" s="5" t="s">
        <v>108</v>
      </c>
      <c r="B481" s="6" t="s">
        <v>16</v>
      </c>
      <c r="C481" s="6" t="s">
        <v>400</v>
      </c>
      <c r="D481" s="6" t="s">
        <v>398</v>
      </c>
      <c r="E481" s="6"/>
      <c r="F481" s="7">
        <f>F482</f>
        <v>30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X481" s="7">
        <f>X482</f>
        <v>0</v>
      </c>
      <c r="Y481" s="103">
        <f t="shared" si="54"/>
        <v>0</v>
      </c>
    </row>
    <row r="482" spans="1:25" s="27" customFormat="1" ht="31.5" outlineLevel="5">
      <c r="A482" s="48" t="s">
        <v>399</v>
      </c>
      <c r="B482" s="49" t="s">
        <v>16</v>
      </c>
      <c r="C482" s="49" t="s">
        <v>400</v>
      </c>
      <c r="D482" s="49" t="s">
        <v>398</v>
      </c>
      <c r="E482" s="49"/>
      <c r="F482" s="50">
        <v>30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X482" s="107">
        <v>0</v>
      </c>
      <c r="Y482" s="103">
        <f t="shared" si="54"/>
        <v>0</v>
      </c>
    </row>
    <row r="483" spans="1:25" s="27" customFormat="1" ht="15.75" outlineLevel="5">
      <c r="A483" s="74" t="s">
        <v>46</v>
      </c>
      <c r="B483" s="33" t="s">
        <v>23</v>
      </c>
      <c r="C483" s="33" t="s">
        <v>271</v>
      </c>
      <c r="D483" s="33" t="s">
        <v>5</v>
      </c>
      <c r="E483" s="33"/>
      <c r="F483" s="67">
        <f>F484</f>
        <v>3269</v>
      </c>
      <c r="G483" s="10">
        <f aca="true" t="shared" si="58" ref="G483:V483">G485</f>
        <v>0</v>
      </c>
      <c r="H483" s="10">
        <f t="shared" si="58"/>
        <v>0</v>
      </c>
      <c r="I483" s="10">
        <f t="shared" si="58"/>
        <v>0</v>
      </c>
      <c r="J483" s="10">
        <f t="shared" si="58"/>
        <v>0</v>
      </c>
      <c r="K483" s="10">
        <f t="shared" si="58"/>
        <v>0</v>
      </c>
      <c r="L483" s="10">
        <f t="shared" si="58"/>
        <v>0</v>
      </c>
      <c r="M483" s="10">
        <f t="shared" si="58"/>
        <v>0</v>
      </c>
      <c r="N483" s="10">
        <f t="shared" si="58"/>
        <v>0</v>
      </c>
      <c r="O483" s="10">
        <f t="shared" si="58"/>
        <v>0</v>
      </c>
      <c r="P483" s="10">
        <f t="shared" si="58"/>
        <v>0</v>
      </c>
      <c r="Q483" s="10">
        <f t="shared" si="58"/>
        <v>0</v>
      </c>
      <c r="R483" s="10">
        <f t="shared" si="58"/>
        <v>0</v>
      </c>
      <c r="S483" s="10">
        <f t="shared" si="58"/>
        <v>0</v>
      </c>
      <c r="T483" s="10">
        <f t="shared" si="58"/>
        <v>0</v>
      </c>
      <c r="U483" s="10">
        <f t="shared" si="58"/>
        <v>0</v>
      </c>
      <c r="V483" s="10">
        <f t="shared" si="58"/>
        <v>0</v>
      </c>
      <c r="X483" s="67">
        <f>X484</f>
        <v>1778.84938</v>
      </c>
      <c r="Y483" s="103">
        <f t="shared" si="54"/>
        <v>54.41570449678801</v>
      </c>
    </row>
    <row r="484" spans="1:25" s="27" customFormat="1" ht="31.5" outlineLevel="5">
      <c r="A484" s="22" t="s">
        <v>139</v>
      </c>
      <c r="B484" s="9" t="s">
        <v>23</v>
      </c>
      <c r="C484" s="9" t="s">
        <v>272</v>
      </c>
      <c r="D484" s="9" t="s">
        <v>5</v>
      </c>
      <c r="E484" s="9"/>
      <c r="F484" s="10">
        <f>F485</f>
        <v>3269</v>
      </c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X484" s="10">
        <f>X485</f>
        <v>1778.84938</v>
      </c>
      <c r="Y484" s="103">
        <f t="shared" si="54"/>
        <v>54.41570449678801</v>
      </c>
    </row>
    <row r="485" spans="1:25" s="27" customFormat="1" ht="31.5" outlineLevel="5">
      <c r="A485" s="22" t="s">
        <v>141</v>
      </c>
      <c r="B485" s="12" t="s">
        <v>23</v>
      </c>
      <c r="C485" s="12" t="s">
        <v>273</v>
      </c>
      <c r="D485" s="12" t="s">
        <v>5</v>
      </c>
      <c r="E485" s="12"/>
      <c r="F485" s="13">
        <f>F486</f>
        <v>3269</v>
      </c>
      <c r="G485" s="13">
        <f aca="true" t="shared" si="59" ref="G485:V486">G486</f>
        <v>0</v>
      </c>
      <c r="H485" s="13">
        <f t="shared" si="59"/>
        <v>0</v>
      </c>
      <c r="I485" s="13">
        <f t="shared" si="59"/>
        <v>0</v>
      </c>
      <c r="J485" s="13">
        <f t="shared" si="59"/>
        <v>0</v>
      </c>
      <c r="K485" s="13">
        <f t="shared" si="59"/>
        <v>0</v>
      </c>
      <c r="L485" s="13">
        <f t="shared" si="59"/>
        <v>0</v>
      </c>
      <c r="M485" s="13">
        <f t="shared" si="59"/>
        <v>0</v>
      </c>
      <c r="N485" s="13">
        <f t="shared" si="59"/>
        <v>0</v>
      </c>
      <c r="O485" s="13">
        <f t="shared" si="59"/>
        <v>0</v>
      </c>
      <c r="P485" s="13">
        <f t="shared" si="59"/>
        <v>0</v>
      </c>
      <c r="Q485" s="13">
        <f t="shared" si="59"/>
        <v>0</v>
      </c>
      <c r="R485" s="13">
        <f t="shared" si="59"/>
        <v>0</v>
      </c>
      <c r="S485" s="13">
        <f t="shared" si="59"/>
        <v>0</v>
      </c>
      <c r="T485" s="13">
        <f t="shared" si="59"/>
        <v>0</v>
      </c>
      <c r="U485" s="13">
        <f t="shared" si="59"/>
        <v>0</v>
      </c>
      <c r="V485" s="13">
        <f t="shared" si="59"/>
        <v>0</v>
      </c>
      <c r="X485" s="13">
        <f>X486</f>
        <v>1778.84938</v>
      </c>
      <c r="Y485" s="103">
        <f t="shared" si="54"/>
        <v>54.41570449678801</v>
      </c>
    </row>
    <row r="486" spans="1:25" s="27" customFormat="1" ht="47.25" outlineLevel="5">
      <c r="A486" s="65" t="s">
        <v>187</v>
      </c>
      <c r="B486" s="19" t="s">
        <v>23</v>
      </c>
      <c r="C486" s="19" t="s">
        <v>368</v>
      </c>
      <c r="D486" s="19" t="s">
        <v>5</v>
      </c>
      <c r="E486" s="19"/>
      <c r="F486" s="20">
        <f>F487</f>
        <v>3269</v>
      </c>
      <c r="G486" s="7">
        <f t="shared" si="59"/>
        <v>0</v>
      </c>
      <c r="H486" s="7">
        <f t="shared" si="59"/>
        <v>0</v>
      </c>
      <c r="I486" s="7">
        <f t="shared" si="59"/>
        <v>0</v>
      </c>
      <c r="J486" s="7">
        <f t="shared" si="59"/>
        <v>0</v>
      </c>
      <c r="K486" s="7">
        <f t="shared" si="59"/>
        <v>0</v>
      </c>
      <c r="L486" s="7">
        <f t="shared" si="59"/>
        <v>0</v>
      </c>
      <c r="M486" s="7">
        <f t="shared" si="59"/>
        <v>0</v>
      </c>
      <c r="N486" s="7">
        <f t="shared" si="59"/>
        <v>0</v>
      </c>
      <c r="O486" s="7">
        <f t="shared" si="59"/>
        <v>0</v>
      </c>
      <c r="P486" s="7">
        <f t="shared" si="59"/>
        <v>0</v>
      </c>
      <c r="Q486" s="7">
        <f t="shared" si="59"/>
        <v>0</v>
      </c>
      <c r="R486" s="7">
        <f t="shared" si="59"/>
        <v>0</v>
      </c>
      <c r="S486" s="7">
        <f t="shared" si="59"/>
        <v>0</v>
      </c>
      <c r="T486" s="7">
        <f t="shared" si="59"/>
        <v>0</v>
      </c>
      <c r="U486" s="7">
        <f t="shared" si="59"/>
        <v>0</v>
      </c>
      <c r="V486" s="7">
        <f t="shared" si="59"/>
        <v>0</v>
      </c>
      <c r="X486" s="20">
        <f>X487</f>
        <v>1778.84938</v>
      </c>
      <c r="Y486" s="103">
        <f t="shared" si="54"/>
        <v>54.41570449678801</v>
      </c>
    </row>
    <row r="487" spans="1:25" s="27" customFormat="1" ht="15.75" outlineLevel="5">
      <c r="A487" s="5" t="s">
        <v>130</v>
      </c>
      <c r="B487" s="6" t="s">
        <v>23</v>
      </c>
      <c r="C487" s="6" t="s">
        <v>368</v>
      </c>
      <c r="D487" s="6" t="s">
        <v>128</v>
      </c>
      <c r="E487" s="6"/>
      <c r="F487" s="7">
        <f>F488</f>
        <v>3269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X487" s="7">
        <f>X488</f>
        <v>1778.84938</v>
      </c>
      <c r="Y487" s="103">
        <f t="shared" si="54"/>
        <v>54.41570449678801</v>
      </c>
    </row>
    <row r="488" spans="1:25" s="27" customFormat="1" ht="31.5" outlineLevel="5">
      <c r="A488" s="48" t="s">
        <v>131</v>
      </c>
      <c r="B488" s="49" t="s">
        <v>23</v>
      </c>
      <c r="C488" s="49" t="s">
        <v>368</v>
      </c>
      <c r="D488" s="49" t="s">
        <v>129</v>
      </c>
      <c r="E488" s="49"/>
      <c r="F488" s="50">
        <v>3269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X488" s="107">
        <v>1778.84938</v>
      </c>
      <c r="Y488" s="103">
        <f t="shared" si="54"/>
        <v>54.41570449678801</v>
      </c>
    </row>
    <row r="489" spans="1:25" s="27" customFormat="1" ht="15.75" outlineLevel="5">
      <c r="A489" s="74" t="s">
        <v>188</v>
      </c>
      <c r="B489" s="33" t="s">
        <v>189</v>
      </c>
      <c r="C489" s="33" t="s">
        <v>271</v>
      </c>
      <c r="D489" s="33" t="s">
        <v>5</v>
      </c>
      <c r="E489" s="33"/>
      <c r="F489" s="67">
        <f>F490</f>
        <v>0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X489" s="67">
        <f>X490</f>
        <v>0</v>
      </c>
      <c r="Y489" s="103">
        <v>0</v>
      </c>
    </row>
    <row r="490" spans="1:25" s="27" customFormat="1" ht="15.75" outlineLevel="5">
      <c r="A490" s="14" t="s">
        <v>390</v>
      </c>
      <c r="B490" s="9" t="s">
        <v>189</v>
      </c>
      <c r="C490" s="9" t="s">
        <v>369</v>
      </c>
      <c r="D490" s="9" t="s">
        <v>5</v>
      </c>
      <c r="E490" s="9"/>
      <c r="F490" s="10">
        <f>F491</f>
        <v>0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X490" s="10">
        <f>X491</f>
        <v>0</v>
      </c>
      <c r="Y490" s="103">
        <v>0</v>
      </c>
    </row>
    <row r="491" spans="1:25" s="27" customFormat="1" ht="33" customHeight="1" outlineLevel="5">
      <c r="A491" s="65" t="s">
        <v>191</v>
      </c>
      <c r="B491" s="19" t="s">
        <v>189</v>
      </c>
      <c r="C491" s="19" t="s">
        <v>370</v>
      </c>
      <c r="D491" s="19" t="s">
        <v>5</v>
      </c>
      <c r="E491" s="19"/>
      <c r="F491" s="20">
        <f>F492</f>
        <v>0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X491" s="20">
        <f>X492</f>
        <v>0</v>
      </c>
      <c r="Y491" s="103">
        <v>0</v>
      </c>
    </row>
    <row r="492" spans="1:25" s="27" customFormat="1" ht="15.75" outlineLevel="5">
      <c r="A492" s="5" t="s">
        <v>96</v>
      </c>
      <c r="B492" s="6" t="s">
        <v>190</v>
      </c>
      <c r="C492" s="6" t="s">
        <v>370</v>
      </c>
      <c r="D492" s="6" t="s">
        <v>97</v>
      </c>
      <c r="E492" s="6"/>
      <c r="F492" s="7">
        <f>F493</f>
        <v>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X492" s="7">
        <f>X493</f>
        <v>0</v>
      </c>
      <c r="Y492" s="103">
        <v>0</v>
      </c>
    </row>
    <row r="493" spans="1:25" s="27" customFormat="1" ht="31.5" outlineLevel="5">
      <c r="A493" s="48" t="s">
        <v>100</v>
      </c>
      <c r="B493" s="49" t="s">
        <v>189</v>
      </c>
      <c r="C493" s="49" t="s">
        <v>370</v>
      </c>
      <c r="D493" s="49" t="s">
        <v>101</v>
      </c>
      <c r="E493" s="49"/>
      <c r="F493" s="50">
        <v>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X493" s="107">
        <v>0</v>
      </c>
      <c r="Y493" s="103">
        <v>0</v>
      </c>
    </row>
    <row r="494" spans="1:25" s="27" customFormat="1" ht="18.75" outlineLevel="5">
      <c r="A494" s="16" t="s">
        <v>78</v>
      </c>
      <c r="B494" s="17" t="s">
        <v>49</v>
      </c>
      <c r="C494" s="17" t="s">
        <v>271</v>
      </c>
      <c r="D494" s="17" t="s">
        <v>5</v>
      </c>
      <c r="E494" s="17"/>
      <c r="F494" s="18">
        <f>F495+F500</f>
        <v>200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X494" s="18">
        <f>X495+X500</f>
        <v>78</v>
      </c>
      <c r="Y494" s="103">
        <f t="shared" si="54"/>
        <v>39</v>
      </c>
    </row>
    <row r="495" spans="1:25" s="27" customFormat="1" ht="15.75" outlineLevel="5">
      <c r="A495" s="8" t="s">
        <v>39</v>
      </c>
      <c r="B495" s="9" t="s">
        <v>17</v>
      </c>
      <c r="C495" s="9" t="s">
        <v>271</v>
      </c>
      <c r="D495" s="9" t="s">
        <v>5</v>
      </c>
      <c r="E495" s="9"/>
      <c r="F495" s="10">
        <f>F496</f>
        <v>200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X495" s="10">
        <f>X496</f>
        <v>78</v>
      </c>
      <c r="Y495" s="103">
        <f t="shared" si="54"/>
        <v>39</v>
      </c>
    </row>
    <row r="496" spans="1:25" s="27" customFormat="1" ht="15.75" outlineLevel="5">
      <c r="A496" s="62" t="s">
        <v>248</v>
      </c>
      <c r="B496" s="19" t="s">
        <v>17</v>
      </c>
      <c r="C496" s="19" t="s">
        <v>371</v>
      </c>
      <c r="D496" s="19" t="s">
        <v>5</v>
      </c>
      <c r="E496" s="19"/>
      <c r="F496" s="20">
        <f>F497</f>
        <v>200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X496" s="20">
        <f>X497</f>
        <v>78</v>
      </c>
      <c r="Y496" s="103">
        <f t="shared" si="54"/>
        <v>39</v>
      </c>
    </row>
    <row r="497" spans="1:25" s="27" customFormat="1" ht="36" customHeight="1" outlineLevel="5">
      <c r="A497" s="65" t="s">
        <v>192</v>
      </c>
      <c r="B497" s="19" t="s">
        <v>17</v>
      </c>
      <c r="C497" s="19" t="s">
        <v>372</v>
      </c>
      <c r="D497" s="19" t="s">
        <v>5</v>
      </c>
      <c r="E497" s="19"/>
      <c r="F497" s="20">
        <f>F498</f>
        <v>200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X497" s="20">
        <f>X498</f>
        <v>78</v>
      </c>
      <c r="Y497" s="103">
        <f t="shared" si="54"/>
        <v>39</v>
      </c>
    </row>
    <row r="498" spans="1:25" s="27" customFormat="1" ht="15.75" outlineLevel="5">
      <c r="A498" s="5" t="s">
        <v>96</v>
      </c>
      <c r="B498" s="6" t="s">
        <v>17</v>
      </c>
      <c r="C498" s="6" t="s">
        <v>372</v>
      </c>
      <c r="D498" s="6" t="s">
        <v>97</v>
      </c>
      <c r="E498" s="6"/>
      <c r="F498" s="7">
        <f>F499</f>
        <v>200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X498" s="7">
        <f>X499</f>
        <v>78</v>
      </c>
      <c r="Y498" s="103">
        <f t="shared" si="54"/>
        <v>39</v>
      </c>
    </row>
    <row r="499" spans="1:25" s="27" customFormat="1" ht="31.5" outlineLevel="5">
      <c r="A499" s="48" t="s">
        <v>100</v>
      </c>
      <c r="B499" s="49" t="s">
        <v>17</v>
      </c>
      <c r="C499" s="49" t="s">
        <v>372</v>
      </c>
      <c r="D499" s="49" t="s">
        <v>101</v>
      </c>
      <c r="E499" s="49"/>
      <c r="F499" s="50">
        <v>200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X499" s="107">
        <v>78</v>
      </c>
      <c r="Y499" s="103">
        <f t="shared" si="54"/>
        <v>39</v>
      </c>
    </row>
    <row r="500" spans="1:25" s="27" customFormat="1" ht="15.75" outlineLevel="5">
      <c r="A500" s="21" t="s">
        <v>88</v>
      </c>
      <c r="B500" s="9" t="s">
        <v>89</v>
      </c>
      <c r="C500" s="9" t="s">
        <v>271</v>
      </c>
      <c r="D500" s="9" t="s">
        <v>5</v>
      </c>
      <c r="E500" s="6"/>
      <c r="F500" s="10">
        <f>F501</f>
        <v>0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X500" s="10">
        <f>X501</f>
        <v>0</v>
      </c>
      <c r="Y500" s="103">
        <v>0</v>
      </c>
    </row>
    <row r="501" spans="1:25" s="27" customFormat="1" ht="15.75" outlineLevel="5">
      <c r="A501" s="62" t="s">
        <v>248</v>
      </c>
      <c r="B501" s="19" t="s">
        <v>89</v>
      </c>
      <c r="C501" s="19" t="s">
        <v>371</v>
      </c>
      <c r="D501" s="19" t="s">
        <v>5</v>
      </c>
      <c r="E501" s="19"/>
      <c r="F501" s="20">
        <f>F502</f>
        <v>0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X501" s="20">
        <f>X502</f>
        <v>0</v>
      </c>
      <c r="Y501" s="103">
        <v>0</v>
      </c>
    </row>
    <row r="502" spans="1:25" s="27" customFormat="1" ht="47.25" outlineLevel="5">
      <c r="A502" s="5" t="s">
        <v>193</v>
      </c>
      <c r="B502" s="6" t="s">
        <v>89</v>
      </c>
      <c r="C502" s="6" t="s">
        <v>373</v>
      </c>
      <c r="D502" s="6" t="s">
        <v>5</v>
      </c>
      <c r="E502" s="6"/>
      <c r="F502" s="7">
        <f>F503</f>
        <v>0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X502" s="7">
        <f>X503</f>
        <v>0</v>
      </c>
      <c r="Y502" s="103">
        <v>0</v>
      </c>
    </row>
    <row r="503" spans="1:25" s="27" customFormat="1" ht="15.75" outlineLevel="5">
      <c r="A503" s="48" t="s">
        <v>123</v>
      </c>
      <c r="B503" s="49" t="s">
        <v>89</v>
      </c>
      <c r="C503" s="49" t="s">
        <v>373</v>
      </c>
      <c r="D503" s="49" t="s">
        <v>122</v>
      </c>
      <c r="E503" s="49"/>
      <c r="F503" s="50">
        <v>0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X503" s="107">
        <v>0</v>
      </c>
      <c r="Y503" s="103">
        <v>0</v>
      </c>
    </row>
    <row r="504" spans="1:25" s="27" customFormat="1" ht="18.75" outlineLevel="5">
      <c r="A504" s="16" t="s">
        <v>73</v>
      </c>
      <c r="B504" s="17" t="s">
        <v>74</v>
      </c>
      <c r="C504" s="17" t="s">
        <v>271</v>
      </c>
      <c r="D504" s="17" t="s">
        <v>5</v>
      </c>
      <c r="E504" s="17"/>
      <c r="F504" s="18">
        <f>F505+F511</f>
        <v>2000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X504" s="18">
        <f>X505+X511</f>
        <v>1020</v>
      </c>
      <c r="Y504" s="103">
        <f t="shared" si="54"/>
        <v>51</v>
      </c>
    </row>
    <row r="505" spans="1:25" s="27" customFormat="1" ht="31.5" customHeight="1" outlineLevel="5">
      <c r="A505" s="81" t="s">
        <v>48</v>
      </c>
      <c r="B505" s="79" t="s">
        <v>75</v>
      </c>
      <c r="C505" s="79" t="s">
        <v>374</v>
      </c>
      <c r="D505" s="79" t="s">
        <v>5</v>
      </c>
      <c r="E505" s="79"/>
      <c r="F505" s="80">
        <f>F506</f>
        <v>2000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X505" s="80">
        <f>X506</f>
        <v>1020</v>
      </c>
      <c r="Y505" s="103">
        <f t="shared" si="54"/>
        <v>51</v>
      </c>
    </row>
    <row r="506" spans="1:25" s="27" customFormat="1" ht="31.5" customHeight="1" outlineLevel="5">
      <c r="A506" s="22" t="s">
        <v>139</v>
      </c>
      <c r="B506" s="12" t="s">
        <v>75</v>
      </c>
      <c r="C506" s="12" t="s">
        <v>272</v>
      </c>
      <c r="D506" s="12" t="s">
        <v>5</v>
      </c>
      <c r="E506" s="12"/>
      <c r="F506" s="13">
        <f>F507</f>
        <v>2000</v>
      </c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X506" s="13">
        <f>X507</f>
        <v>1020</v>
      </c>
      <c r="Y506" s="103">
        <f t="shared" si="54"/>
        <v>51</v>
      </c>
    </row>
    <row r="507" spans="1:25" s="27" customFormat="1" ht="31.5" outlineLevel="5">
      <c r="A507" s="22" t="s">
        <v>141</v>
      </c>
      <c r="B507" s="9" t="s">
        <v>75</v>
      </c>
      <c r="C507" s="9" t="s">
        <v>273</v>
      </c>
      <c r="D507" s="9" t="s">
        <v>5</v>
      </c>
      <c r="E507" s="9"/>
      <c r="F507" s="10">
        <f>F508</f>
        <v>2000</v>
      </c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X507" s="10">
        <f>X508</f>
        <v>1020</v>
      </c>
      <c r="Y507" s="103">
        <f t="shared" si="54"/>
        <v>51</v>
      </c>
    </row>
    <row r="508" spans="1:25" s="27" customFormat="1" ht="31.5" outlineLevel="5">
      <c r="A508" s="65" t="s">
        <v>194</v>
      </c>
      <c r="B508" s="19" t="s">
        <v>75</v>
      </c>
      <c r="C508" s="19" t="s">
        <v>375</v>
      </c>
      <c r="D508" s="19" t="s">
        <v>5</v>
      </c>
      <c r="E508" s="19"/>
      <c r="F508" s="20">
        <f>F509</f>
        <v>2000</v>
      </c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X508" s="20">
        <f>X509</f>
        <v>1020</v>
      </c>
      <c r="Y508" s="103">
        <f t="shared" si="54"/>
        <v>51</v>
      </c>
    </row>
    <row r="509" spans="1:25" s="27" customFormat="1" ht="15.75" outlineLevel="5">
      <c r="A509" s="5" t="s">
        <v>124</v>
      </c>
      <c r="B509" s="6" t="s">
        <v>75</v>
      </c>
      <c r="C509" s="6" t="s">
        <v>375</v>
      </c>
      <c r="D509" s="6" t="s">
        <v>125</v>
      </c>
      <c r="E509" s="6"/>
      <c r="F509" s="7">
        <f>F510</f>
        <v>2000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X509" s="7">
        <f>X510</f>
        <v>1020</v>
      </c>
      <c r="Y509" s="103">
        <f t="shared" si="54"/>
        <v>51</v>
      </c>
    </row>
    <row r="510" spans="1:25" s="27" customFormat="1" ht="47.25" outlineLevel="5">
      <c r="A510" s="57" t="s">
        <v>210</v>
      </c>
      <c r="B510" s="49" t="s">
        <v>75</v>
      </c>
      <c r="C510" s="49" t="s">
        <v>375</v>
      </c>
      <c r="D510" s="49" t="s">
        <v>85</v>
      </c>
      <c r="E510" s="49"/>
      <c r="F510" s="50">
        <v>2000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X510" s="107">
        <v>1020</v>
      </c>
      <c r="Y510" s="103">
        <f t="shared" si="54"/>
        <v>51</v>
      </c>
    </row>
    <row r="511" spans="1:25" s="27" customFormat="1" ht="15.75" outlineLevel="5">
      <c r="A511" s="74" t="s">
        <v>77</v>
      </c>
      <c r="B511" s="33" t="s">
        <v>76</v>
      </c>
      <c r="C511" s="33" t="s">
        <v>374</v>
      </c>
      <c r="D511" s="33" t="s">
        <v>5</v>
      </c>
      <c r="E511" s="33"/>
      <c r="F511" s="67">
        <f>F512</f>
        <v>0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X511" s="67">
        <f>X512</f>
        <v>0</v>
      </c>
      <c r="Y511" s="103">
        <v>0</v>
      </c>
    </row>
    <row r="512" spans="1:25" s="27" customFormat="1" ht="31.5" outlineLevel="5">
      <c r="A512" s="22" t="s">
        <v>139</v>
      </c>
      <c r="B512" s="12" t="s">
        <v>76</v>
      </c>
      <c r="C512" s="12" t="s">
        <v>272</v>
      </c>
      <c r="D512" s="12" t="s">
        <v>5</v>
      </c>
      <c r="E512" s="12"/>
      <c r="F512" s="13">
        <f>F513</f>
        <v>0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X512" s="13">
        <f>X513</f>
        <v>0</v>
      </c>
      <c r="Y512" s="103">
        <v>0</v>
      </c>
    </row>
    <row r="513" spans="1:25" s="27" customFormat="1" ht="31.5" outlineLevel="5">
      <c r="A513" s="22" t="s">
        <v>141</v>
      </c>
      <c r="B513" s="12" t="s">
        <v>76</v>
      </c>
      <c r="C513" s="12" t="s">
        <v>273</v>
      </c>
      <c r="D513" s="12" t="s">
        <v>5</v>
      </c>
      <c r="E513" s="12"/>
      <c r="F513" s="13">
        <f>F514</f>
        <v>0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X513" s="13">
        <f>X514</f>
        <v>0</v>
      </c>
      <c r="Y513" s="103">
        <v>0</v>
      </c>
    </row>
    <row r="514" spans="1:25" s="27" customFormat="1" ht="47.25" outlineLevel="5">
      <c r="A514" s="51" t="s">
        <v>195</v>
      </c>
      <c r="B514" s="19" t="s">
        <v>76</v>
      </c>
      <c r="C514" s="19" t="s">
        <v>376</v>
      </c>
      <c r="D514" s="19" t="s">
        <v>5</v>
      </c>
      <c r="E514" s="19"/>
      <c r="F514" s="20">
        <f>F515</f>
        <v>0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X514" s="20">
        <f>X515</f>
        <v>0</v>
      </c>
      <c r="Y514" s="103">
        <v>0</v>
      </c>
    </row>
    <row r="515" spans="1:25" s="27" customFormat="1" ht="15.75" outlineLevel="5">
      <c r="A515" s="5" t="s">
        <v>96</v>
      </c>
      <c r="B515" s="6" t="s">
        <v>76</v>
      </c>
      <c r="C515" s="6" t="s">
        <v>376</v>
      </c>
      <c r="D515" s="6" t="s">
        <v>97</v>
      </c>
      <c r="E515" s="6"/>
      <c r="F515" s="7">
        <f>F516</f>
        <v>0</v>
      </c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X515" s="7">
        <f>X516</f>
        <v>0</v>
      </c>
      <c r="Y515" s="103">
        <v>0</v>
      </c>
    </row>
    <row r="516" spans="1:25" s="27" customFormat="1" ht="31.5" outlineLevel="5">
      <c r="A516" s="48" t="s">
        <v>100</v>
      </c>
      <c r="B516" s="49" t="s">
        <v>76</v>
      </c>
      <c r="C516" s="49" t="s">
        <v>376</v>
      </c>
      <c r="D516" s="49" t="s">
        <v>101</v>
      </c>
      <c r="E516" s="49"/>
      <c r="F516" s="50">
        <v>0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X516" s="107">
        <v>0</v>
      </c>
      <c r="Y516" s="103">
        <v>0</v>
      </c>
    </row>
    <row r="517" spans="1:25" s="27" customFormat="1" ht="31.5" outlineLevel="5">
      <c r="A517" s="16" t="s">
        <v>68</v>
      </c>
      <c r="B517" s="17" t="s">
        <v>69</v>
      </c>
      <c r="C517" s="17" t="s">
        <v>374</v>
      </c>
      <c r="D517" s="17" t="s">
        <v>5</v>
      </c>
      <c r="E517" s="17"/>
      <c r="F517" s="18">
        <f>F518</f>
        <v>100</v>
      </c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X517" s="18">
        <f>X518</f>
        <v>0</v>
      </c>
      <c r="Y517" s="103">
        <f t="shared" si="54"/>
        <v>0</v>
      </c>
    </row>
    <row r="518" spans="1:25" s="27" customFormat="1" ht="15.75" outlineLevel="5">
      <c r="A518" s="8" t="s">
        <v>30</v>
      </c>
      <c r="B518" s="9" t="s">
        <v>70</v>
      </c>
      <c r="C518" s="9" t="s">
        <v>374</v>
      </c>
      <c r="D518" s="9" t="s">
        <v>5</v>
      </c>
      <c r="E518" s="9"/>
      <c r="F518" s="10">
        <f>F519</f>
        <v>100</v>
      </c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X518" s="10">
        <f>X519</f>
        <v>0</v>
      </c>
      <c r="Y518" s="103">
        <f t="shared" si="54"/>
        <v>0</v>
      </c>
    </row>
    <row r="519" spans="1:25" s="27" customFormat="1" ht="31.5" outlineLevel="5">
      <c r="A519" s="22" t="s">
        <v>139</v>
      </c>
      <c r="B519" s="9" t="s">
        <v>70</v>
      </c>
      <c r="C519" s="9" t="s">
        <v>272</v>
      </c>
      <c r="D519" s="9" t="s">
        <v>5</v>
      </c>
      <c r="E519" s="9"/>
      <c r="F519" s="10">
        <f>F520</f>
        <v>100</v>
      </c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X519" s="10">
        <f>X520</f>
        <v>0</v>
      </c>
      <c r="Y519" s="103">
        <f t="shared" si="54"/>
        <v>0</v>
      </c>
    </row>
    <row r="520" spans="1:25" s="27" customFormat="1" ht="31.5" outlineLevel="5">
      <c r="A520" s="22" t="s">
        <v>141</v>
      </c>
      <c r="B520" s="12" t="s">
        <v>70</v>
      </c>
      <c r="C520" s="12" t="s">
        <v>273</v>
      </c>
      <c r="D520" s="12" t="s">
        <v>5</v>
      </c>
      <c r="E520" s="12"/>
      <c r="F520" s="13">
        <f>F521</f>
        <v>100</v>
      </c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X520" s="13">
        <f>X521</f>
        <v>0</v>
      </c>
      <c r="Y520" s="103">
        <f t="shared" si="54"/>
        <v>0</v>
      </c>
    </row>
    <row r="521" spans="1:25" s="27" customFormat="1" ht="31.5" outlineLevel="5">
      <c r="A521" s="51" t="s">
        <v>196</v>
      </c>
      <c r="B521" s="19" t="s">
        <v>70</v>
      </c>
      <c r="C521" s="19" t="s">
        <v>377</v>
      </c>
      <c r="D521" s="19" t="s">
        <v>5</v>
      </c>
      <c r="E521" s="19"/>
      <c r="F521" s="20">
        <f>F522</f>
        <v>100</v>
      </c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X521" s="20">
        <f>X522</f>
        <v>0</v>
      </c>
      <c r="Y521" s="103">
        <f t="shared" si="54"/>
        <v>0</v>
      </c>
    </row>
    <row r="522" spans="1:25" s="27" customFormat="1" ht="15.75" outlineLevel="5">
      <c r="A522" s="5" t="s">
        <v>134</v>
      </c>
      <c r="B522" s="6" t="s">
        <v>70</v>
      </c>
      <c r="C522" s="6" t="s">
        <v>377</v>
      </c>
      <c r="D522" s="6" t="s">
        <v>232</v>
      </c>
      <c r="E522" s="6"/>
      <c r="F522" s="7">
        <v>100</v>
      </c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X522" s="107">
        <v>0</v>
      </c>
      <c r="Y522" s="103">
        <f t="shared" si="54"/>
        <v>0</v>
      </c>
    </row>
    <row r="523" spans="1:25" s="27" customFormat="1" ht="48" customHeight="1" outlineLevel="5">
      <c r="A523" s="16" t="s">
        <v>80</v>
      </c>
      <c r="B523" s="17" t="s">
        <v>79</v>
      </c>
      <c r="C523" s="17" t="s">
        <v>374</v>
      </c>
      <c r="D523" s="17" t="s">
        <v>5</v>
      </c>
      <c r="E523" s="17"/>
      <c r="F523" s="18">
        <f aca="true" t="shared" si="60" ref="F523:F528">F524</f>
        <v>20178</v>
      </c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X523" s="18">
        <f aca="true" t="shared" si="61" ref="X523:X528">X524</f>
        <v>8140.15</v>
      </c>
      <c r="Y523" s="103">
        <f t="shared" si="54"/>
        <v>40.3417087917534</v>
      </c>
    </row>
    <row r="524" spans="1:25" s="27" customFormat="1" ht="47.25" outlineLevel="5">
      <c r="A524" s="22" t="s">
        <v>82</v>
      </c>
      <c r="B524" s="9" t="s">
        <v>81</v>
      </c>
      <c r="C524" s="9" t="s">
        <v>374</v>
      </c>
      <c r="D524" s="9" t="s">
        <v>5</v>
      </c>
      <c r="E524" s="9"/>
      <c r="F524" s="10">
        <f t="shared" si="60"/>
        <v>20178</v>
      </c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X524" s="10">
        <f t="shared" si="61"/>
        <v>8140.15</v>
      </c>
      <c r="Y524" s="103">
        <f aca="true" t="shared" si="62" ref="Y524:Y530">X524/F524*100</f>
        <v>40.3417087917534</v>
      </c>
    </row>
    <row r="525" spans="1:25" s="27" customFormat="1" ht="31.5" outlineLevel="5">
      <c r="A525" s="22" t="s">
        <v>139</v>
      </c>
      <c r="B525" s="9" t="s">
        <v>81</v>
      </c>
      <c r="C525" s="9" t="s">
        <v>272</v>
      </c>
      <c r="D525" s="9" t="s">
        <v>5</v>
      </c>
      <c r="E525" s="9"/>
      <c r="F525" s="10">
        <f t="shared" si="60"/>
        <v>20178</v>
      </c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X525" s="10">
        <f t="shared" si="61"/>
        <v>8140.15</v>
      </c>
      <c r="Y525" s="103">
        <f t="shared" si="62"/>
        <v>40.3417087917534</v>
      </c>
    </row>
    <row r="526" spans="1:25" s="27" customFormat="1" ht="31.5" outlineLevel="5">
      <c r="A526" s="22" t="s">
        <v>141</v>
      </c>
      <c r="B526" s="12" t="s">
        <v>81</v>
      </c>
      <c r="C526" s="12" t="s">
        <v>273</v>
      </c>
      <c r="D526" s="12" t="s">
        <v>5</v>
      </c>
      <c r="E526" s="12"/>
      <c r="F526" s="13">
        <f t="shared" si="60"/>
        <v>20178</v>
      </c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X526" s="13">
        <f t="shared" si="61"/>
        <v>8140.15</v>
      </c>
      <c r="Y526" s="103">
        <f t="shared" si="62"/>
        <v>40.3417087917534</v>
      </c>
    </row>
    <row r="527" spans="1:25" s="27" customFormat="1" ht="47.25" outlineLevel="5">
      <c r="A527" s="5" t="s">
        <v>197</v>
      </c>
      <c r="B527" s="6" t="s">
        <v>81</v>
      </c>
      <c r="C527" s="6" t="s">
        <v>378</v>
      </c>
      <c r="D527" s="6" t="s">
        <v>5</v>
      </c>
      <c r="E527" s="6"/>
      <c r="F527" s="7">
        <f t="shared" si="60"/>
        <v>20178</v>
      </c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X527" s="7">
        <f t="shared" si="61"/>
        <v>8140.15</v>
      </c>
      <c r="Y527" s="103">
        <f t="shared" si="62"/>
        <v>40.3417087917534</v>
      </c>
    </row>
    <row r="528" spans="1:25" s="27" customFormat="1" ht="15.75" outlineLevel="5">
      <c r="A528" s="5" t="s">
        <v>137</v>
      </c>
      <c r="B528" s="6" t="s">
        <v>81</v>
      </c>
      <c r="C528" s="6" t="s">
        <v>378</v>
      </c>
      <c r="D528" s="6" t="s">
        <v>138</v>
      </c>
      <c r="E528" s="6"/>
      <c r="F528" s="7">
        <f t="shared" si="60"/>
        <v>20178</v>
      </c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X528" s="7">
        <f t="shared" si="61"/>
        <v>8140.15</v>
      </c>
      <c r="Y528" s="103">
        <f t="shared" si="62"/>
        <v>40.3417087917534</v>
      </c>
    </row>
    <row r="529" spans="1:25" s="27" customFormat="1" ht="15.75" outlineLevel="5">
      <c r="A529" s="48" t="s">
        <v>135</v>
      </c>
      <c r="B529" s="49" t="s">
        <v>81</v>
      </c>
      <c r="C529" s="49" t="s">
        <v>378</v>
      </c>
      <c r="D529" s="49" t="s">
        <v>136</v>
      </c>
      <c r="E529" s="49"/>
      <c r="F529" s="50">
        <v>20178</v>
      </c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X529" s="107">
        <v>8140.15</v>
      </c>
      <c r="Y529" s="103">
        <f t="shared" si="62"/>
        <v>40.3417087917534</v>
      </c>
    </row>
    <row r="530" spans="1:25" ht="18.75">
      <c r="A530" s="113" t="s">
        <v>24</v>
      </c>
      <c r="B530" s="113"/>
      <c r="C530" s="113"/>
      <c r="D530" s="113"/>
      <c r="E530" s="113"/>
      <c r="F530" s="84">
        <f>F10+F195+F202+F249+F282+F413+F189+F460+F494+F504+F517+F523</f>
        <v>599036.3872000001</v>
      </c>
      <c r="G530" s="11" t="e">
        <f>#REF!+G460+#REF!+G413+G282+G249+G202+G195+G10</f>
        <v>#REF!</v>
      </c>
      <c r="H530" s="11" t="e">
        <f>#REF!+H460+#REF!+H413+H282+H249+H202+H195+H10</f>
        <v>#REF!</v>
      </c>
      <c r="I530" s="11" t="e">
        <f>#REF!+I460+#REF!+I413+I282+I249+I202+I195+I10</f>
        <v>#REF!</v>
      </c>
      <c r="J530" s="11" t="e">
        <f>#REF!+J460+#REF!+J413+J282+J249+J202+J195+J10</f>
        <v>#REF!</v>
      </c>
      <c r="K530" s="11" t="e">
        <f>#REF!+K460+#REF!+K413+K282+K249+K202+K195+K10</f>
        <v>#REF!</v>
      </c>
      <c r="L530" s="11" t="e">
        <f>#REF!+L460+#REF!+L413+L282+L249+L202+L195+L10</f>
        <v>#REF!</v>
      </c>
      <c r="M530" s="11" t="e">
        <f>#REF!+M460+#REF!+M413+M282+M249+M202+M195+M10</f>
        <v>#REF!</v>
      </c>
      <c r="N530" s="11" t="e">
        <f>#REF!+N460+#REF!+N413+N282+N249+N202+N195+N10</f>
        <v>#REF!</v>
      </c>
      <c r="O530" s="11" t="e">
        <f>#REF!+O460+#REF!+O413+O282+O249+O202+O195+O10</f>
        <v>#REF!</v>
      </c>
      <c r="P530" s="11" t="e">
        <f>#REF!+P460+#REF!+P413+P282+P249+P202+P195+P10</f>
        <v>#REF!</v>
      </c>
      <c r="Q530" s="11" t="e">
        <f>#REF!+Q460+#REF!+Q413+Q282+Q249+Q202+Q195+Q10</f>
        <v>#REF!</v>
      </c>
      <c r="R530" s="11" t="e">
        <f>#REF!+R460+#REF!+R413+R282+R249+R202+R195+R10</f>
        <v>#REF!</v>
      </c>
      <c r="S530" s="11" t="e">
        <f>#REF!+S460+#REF!+S413+S282+S249+S202+S195+S10</f>
        <v>#REF!</v>
      </c>
      <c r="T530" s="11" t="e">
        <f>#REF!+T460+#REF!+T413+T282+T249+T202+T195+T10</f>
        <v>#REF!</v>
      </c>
      <c r="U530" s="11" t="e">
        <f>#REF!+U460+#REF!+U413+U282+U249+U202+U195+U10</f>
        <v>#REF!</v>
      </c>
      <c r="V530" s="11" t="e">
        <f>#REF!+V460+#REF!+V413+V282+V249+V202+V195+V10</f>
        <v>#REF!</v>
      </c>
      <c r="X530" s="84">
        <f>X10+X195+X202+X249+X282+X413+X189+X460+X494+X504+X517+X523</f>
        <v>318754.7916700001</v>
      </c>
      <c r="Y530" s="103">
        <f t="shared" si="62"/>
        <v>53.21125702562332</v>
      </c>
    </row>
    <row r="531" spans="1:2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3"/>
      <c r="V532" s="3"/>
    </row>
  </sheetData>
  <sheetProtection/>
  <autoFilter ref="A9:Y9"/>
  <mergeCells count="8">
    <mergeCell ref="A6:V6"/>
    <mergeCell ref="A532:T532"/>
    <mergeCell ref="A530:E530"/>
    <mergeCell ref="A8:V8"/>
    <mergeCell ref="A7:V7"/>
    <mergeCell ref="B2:W2"/>
    <mergeCell ref="B3:W3"/>
    <mergeCell ref="C4:V4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2015-09-28T04:06:51Z</cp:lastPrinted>
  <dcterms:created xsi:type="dcterms:W3CDTF">2008-11-11T04:53:42Z</dcterms:created>
  <dcterms:modified xsi:type="dcterms:W3CDTF">2016-08-28T22:11:52Z</dcterms:modified>
  <cp:category/>
  <cp:version/>
  <cp:contentType/>
  <cp:contentStatus/>
</cp:coreProperties>
</file>